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0"/>
  </bookViews>
  <sheets>
    <sheet name="資產負債" sheetId="1" r:id="rId1"/>
    <sheet name="信合社圖" sheetId="2" r:id="rId2"/>
    <sheet name="收支損益" sheetId="3" r:id="rId3"/>
    <sheet name="營運比率1" sheetId="4" r:id="rId4"/>
    <sheet name="營運比率2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<sst xmlns="http://schemas.openxmlformats.org/spreadsheetml/2006/main" count="173" uniqueCount="127">
  <si>
    <t>伍、信用合作社業務</t>
  </si>
  <si>
    <t>一、資產負債</t>
  </si>
  <si>
    <t xml:space="preserve"> 多。</t>
  </si>
  <si>
    <t>附：全體信用合作社資產負債統計表</t>
  </si>
  <si>
    <t>單位：新臺幣百萬元</t>
  </si>
  <si>
    <t>比   較   增   減</t>
  </si>
  <si>
    <t>項            目</t>
  </si>
  <si>
    <t>金      額</t>
  </si>
  <si>
    <t>％</t>
  </si>
  <si>
    <t>資  產</t>
  </si>
  <si>
    <t xml:space="preserve">        </t>
  </si>
  <si>
    <t xml:space="preserve">  現金及存放行庫</t>
  </si>
  <si>
    <t xml:space="preserve">  放款總額</t>
  </si>
  <si>
    <t xml:space="preserve">    無擔保放款</t>
  </si>
  <si>
    <t xml:space="preserve">    擔保放款</t>
  </si>
  <si>
    <t xml:space="preserve">  應收利息及收益</t>
  </si>
  <si>
    <t xml:space="preserve">  其他資產</t>
  </si>
  <si>
    <t xml:space="preserve">    資產合計</t>
  </si>
  <si>
    <t>負  債</t>
  </si>
  <si>
    <t xml:space="preserve">  同業存款</t>
  </si>
  <si>
    <t xml:space="preserve">  存款</t>
  </si>
  <si>
    <t xml:space="preserve">    活期性存款</t>
  </si>
  <si>
    <t xml:space="preserve">    定期性存款</t>
  </si>
  <si>
    <t xml:space="preserve">  借入款</t>
  </si>
  <si>
    <t xml:space="preserve">  其他負債</t>
  </si>
  <si>
    <t>社員權益</t>
  </si>
  <si>
    <t xml:space="preserve">  股金</t>
  </si>
  <si>
    <t xml:space="preserve">  各項公積</t>
  </si>
  <si>
    <t xml:space="preserve">  未分配盈餘</t>
  </si>
  <si>
    <t xml:space="preserve">    社員權益</t>
  </si>
  <si>
    <t xml:space="preserve">    負債及社員權益合計</t>
  </si>
  <si>
    <t>二、收支損益</t>
  </si>
  <si>
    <t>附：全體信用合作社收支損益統計表</t>
  </si>
  <si>
    <t>公平價值變動列入損益之金融資產</t>
  </si>
  <si>
    <t xml:space="preserve">  附賣回債票券投資</t>
  </si>
  <si>
    <t xml:space="preserve">  應收款項淨額</t>
  </si>
  <si>
    <t xml:space="preserve">  備供出售金融資產淨額</t>
  </si>
  <si>
    <t xml:space="preserve">  持有至到期之金融資產淨額</t>
  </si>
  <si>
    <t xml:space="preserve">  採權益法之股權投資淨額</t>
  </si>
  <si>
    <t xml:space="preserve">  固定資產淨額</t>
  </si>
  <si>
    <t xml:space="preserve">  其他金融資產淨額</t>
  </si>
  <si>
    <t>公平價值變動列入損益之金融負債</t>
  </si>
  <si>
    <t xml:space="preserve">  應付款項淨額</t>
  </si>
  <si>
    <t xml:space="preserve">  負債合計</t>
  </si>
  <si>
    <t xml:space="preserve">          </t>
  </si>
  <si>
    <t xml:space="preserve">      </t>
  </si>
  <si>
    <t>-</t>
  </si>
  <si>
    <t>金    額</t>
  </si>
  <si>
    <t>利息收入</t>
  </si>
  <si>
    <t>利息支出</t>
  </si>
  <si>
    <t>淨利息收益</t>
  </si>
  <si>
    <t>手續費淨收益</t>
  </si>
  <si>
    <t>公平價值變動列入損益之金融資產及負債損益</t>
  </si>
  <si>
    <t>備供出售金融資產之已實現損益</t>
  </si>
  <si>
    <t>持有至到期日金融資產之已實現損益</t>
  </si>
  <si>
    <t>採用權益法認列之投資損益</t>
  </si>
  <si>
    <t>兌換損益</t>
  </si>
  <si>
    <t>資產減損損失或迴轉利益</t>
  </si>
  <si>
    <t>利息以外淨收益</t>
  </si>
  <si>
    <t>其他收入</t>
  </si>
  <si>
    <t>其他支出</t>
  </si>
  <si>
    <t>淨收益</t>
  </si>
  <si>
    <t>放款呆帳費用</t>
  </si>
  <si>
    <t>營業費用</t>
  </si>
  <si>
    <t>會計原則變動累積影響數</t>
  </si>
  <si>
    <t>本期損益</t>
  </si>
  <si>
    <t>-</t>
  </si>
  <si>
    <t>三、營運比率</t>
  </si>
  <si>
    <t xml:space="preserve">  (一)流動性分析</t>
  </si>
  <si>
    <t xml:space="preserve">  (二)資本比率分析</t>
  </si>
  <si>
    <t xml:space="preserve">     1.存款占社員權益倍數：</t>
  </si>
  <si>
    <t xml:space="preserve">     2.負債占社員權益倍數：</t>
  </si>
  <si>
    <t xml:space="preserve">  (三)收益性分析</t>
  </si>
  <si>
    <t xml:space="preserve">  (四)法定比率分析</t>
  </si>
  <si>
    <t xml:space="preserve">     1.存放比率：</t>
  </si>
  <si>
    <t xml:space="preserve">     2.非社員存款：</t>
  </si>
  <si>
    <t xml:space="preserve">     3.自用不動產淨額占社員權益比率：</t>
  </si>
  <si>
    <t xml:space="preserve">       現金及存放行庫占存款比率：</t>
  </si>
  <si>
    <t xml:space="preserve">     3.自有資本占風險性資產比率：</t>
  </si>
  <si>
    <t xml:space="preserve">     4.流動準備比率：</t>
  </si>
  <si>
    <t xml:space="preserve">       依據財政部 90.1.2 台財融第 89775618 號函規定：信用合作社之存放比率最高限額為 78 </t>
  </si>
  <si>
    <t xml:space="preserve">       依據「信用合作社法」第37條準用銀行法第75條規定：商業銀行對自用不動產之投資，除</t>
  </si>
  <si>
    <t>-</t>
  </si>
  <si>
    <t>九十六年底</t>
  </si>
  <si>
    <t>-</t>
  </si>
  <si>
    <t>-</t>
  </si>
  <si>
    <t xml:space="preserve">     1.稅前純益占營業收入比率：</t>
  </si>
  <si>
    <t xml:space="preserve">     2.稅前純益占社員權益比率：</t>
  </si>
  <si>
    <t>九十六年</t>
  </si>
  <si>
    <t>-</t>
  </si>
  <si>
    <t xml:space="preserve">       依據金管會94.12.27 金管銀（三）字第 09430018470 號令規定：信用合作社辦理非社員</t>
  </si>
  <si>
    <t xml:space="preserve">     97年底全體信用合作社 (共27單位，其中台灣地區26單位，金門地區1單位)資產總額、</t>
  </si>
  <si>
    <t>九十七年底</t>
  </si>
  <si>
    <t xml:space="preserve">  附買回票債券負債</t>
  </si>
  <si>
    <t xml:space="preserve">    放款轉列催收款項</t>
  </si>
  <si>
    <t xml:space="preserve">     就全體信用合作社資產、負債及社員權益之結構分析：資產方面，以放款占 58.8 ％</t>
  </si>
  <si>
    <t xml:space="preserve"> 為最多，現金及存放行庫占 35.0 ％次之；負債及社員權益方面，以存款占 92.3 ％為最</t>
  </si>
  <si>
    <t>九十七年</t>
  </si>
  <si>
    <t>-</t>
  </si>
  <si>
    <t xml:space="preserve">     97年全體信用合作社利息收入合計 17,398 百萬元，利息支出9,309 百萬元，為</t>
  </si>
  <si>
    <t xml:space="preserve">       0.6個百分點。</t>
  </si>
  <si>
    <t xml:space="preserve">       97 年底全體信用合作社負債為社員權益之 13.8 倍，較上年底之 13.7 倍增加 0.1 倍。</t>
  </si>
  <si>
    <t xml:space="preserve">       97年底全體信用合作社自有資本占風險性資產比率為 12.6 ％，較上年底之 12.5 ％</t>
  </si>
  <si>
    <t xml:space="preserve">       增加 0.1 個百分點。</t>
  </si>
  <si>
    <t xml:space="preserve">       97 年全體信用合作社稅前純益占社員權益比率為 4.5 ％，其獲利率與上年同期相同。</t>
  </si>
  <si>
    <t xml:space="preserve">       ％，以最近一年之平均數為準。全體信用合作社 97 年1至12月平均存放比率為59.8 ％ (</t>
  </si>
  <si>
    <t xml:space="preserve">       存款不含公庫存款)，較上年之 57.4 ％增加 2.4 個百分點。</t>
  </si>
  <si>
    <t xml:space="preserve">       存款總餘額不得超過淨值之7倍。97 年底全體信用合作社辦理非社員存款占淨值之倍數為 </t>
  </si>
  <si>
    <t xml:space="preserve">       4.7 倍，較上年底之 4.6 倍增加 0.1 倍。</t>
  </si>
  <si>
    <t xml:space="preserve">       營業用倉庫外，不得超過其於投資該項不動產時之淨值。97 年底全體信用合作社自用不動</t>
  </si>
  <si>
    <t xml:space="preserve">       產淨額占社員權益比率為 36.7 ％，較上年底之 36.9 ％減少 0.2 個百分點。</t>
  </si>
  <si>
    <t xml:space="preserve">       97 年底全體信用合作社現金及存放行庫占存款比率為 37.9 ％，較上年底之 37.3 ％增加</t>
  </si>
  <si>
    <t xml:space="preserve">       97 年底全體信用合作社存款為社員權益之 13.7 倍，較上年底之 13.6 倍增加 0.1 倍。</t>
  </si>
  <si>
    <t>-</t>
  </si>
  <si>
    <t>去年增加 16百萬元。</t>
  </si>
  <si>
    <t>利息收入之 53.5 ％，淨利息收益為 8,089 百萬元；本年稅前純益 1,778百萬元，較</t>
  </si>
  <si>
    <t xml:space="preserve"> 負債及社員權益總額，各為 581,384 百萬元，較上年底增加 102 百萬元。</t>
  </si>
  <si>
    <t xml:space="preserve">    減：備抵呆帳-放款及貼現</t>
  </si>
  <si>
    <t>-</t>
  </si>
  <si>
    <t xml:space="preserve">  其他非利息淨損益</t>
  </si>
  <si>
    <t xml:space="preserve">       97 年全體信用合作社稅前純益占利息收入及利息以外淨收益比率為 9.2 ％，其獲利率較</t>
  </si>
  <si>
    <t xml:space="preserve">       依據「金融機構流動準備查核要點」及中央銀行業務局 67.6.30台央業字第 0788 號函規</t>
  </si>
  <si>
    <t xml:space="preserve">       定，信用合作社最低準備比率為 7％。97 年 12 月份全體信用合作社平均流動準備比率為</t>
  </si>
  <si>
    <t xml:space="preserve">       33.1 ％，較上年同期之 32.9 ％增加 0.2個百分點。</t>
  </si>
  <si>
    <t>全體信用合作社資產負債結構百分比</t>
  </si>
  <si>
    <t>九十七年底</t>
  </si>
  <si>
    <t xml:space="preserve">       上年之 9.4 ％減少0.2個百分點。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</si>
</sst>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0.0_ ;[Red]\-0.0\ "/>
    <numFmt numFmtId="178" formatCode="#,##0_ "/>
    <numFmt numFmtId="179" formatCode="0.0_ "/>
    <numFmt numFmtId="180" formatCode="#,##0.0_ "/>
    <numFmt numFmtId="181" formatCode="0.0\ "/>
    <numFmt numFmtId="182" formatCode="0.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%"/>
    <numFmt numFmtId="192" formatCode="#,##0.0"/>
    <numFmt numFmtId="193" formatCode="#,##0.00_ "/>
    <numFmt numFmtId="194" formatCode="0.0_);[Red]\(0.0\)"/>
  </numFmts>
  <fonts count="12">
    <font>
      <sz val="12"/>
      <name val="新細明體"/>
      <family val="0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trike/>
      <sz val="12"/>
      <name val="Times New Roman"/>
      <family val="1"/>
    </font>
    <font>
      <sz val="20"/>
      <name val="華康楷書體W5"/>
      <family val="4"/>
    </font>
    <font>
      <sz val="18"/>
      <name val="華康楷書體W5"/>
      <family val="4"/>
    </font>
    <font>
      <sz val="10"/>
      <name val="華康楷書體W5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 quotePrefix="1">
      <alignment horizontal="right" vertical="center"/>
    </xf>
    <xf numFmtId="178" fontId="6" fillId="0" borderId="3" xfId="0" applyNumberFormat="1" applyFont="1" applyBorder="1" applyAlignment="1" quotePrefix="1">
      <alignment horizontal="right" vertical="center"/>
    </xf>
    <xf numFmtId="180" fontId="6" fillId="0" borderId="3" xfId="0" applyNumberFormat="1" applyFont="1" applyBorder="1" applyAlignment="1" quotePrefix="1">
      <alignment horizontal="right" vertical="center"/>
    </xf>
    <xf numFmtId="179" fontId="6" fillId="0" borderId="3" xfId="0" applyNumberFormat="1" applyFont="1" applyBorder="1" applyAlignment="1" quotePrefix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80" fontId="6" fillId="0" borderId="3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80" fontId="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179" fontId="6" fillId="0" borderId="1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vertical="center"/>
    </xf>
    <xf numFmtId="3" fontId="6" fillId="0" borderId="3" xfId="0" applyNumberFormat="1" applyFont="1" applyBorder="1" applyAlignment="1" quotePrefix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 quotePrefix="1">
      <alignment horizontal="right" vertical="center"/>
    </xf>
    <xf numFmtId="3" fontId="6" fillId="0" borderId="1" xfId="0" applyNumberFormat="1" applyFont="1" applyBorder="1" applyAlignment="1" quotePrefix="1">
      <alignment horizontal="right" vertical="center"/>
    </xf>
    <xf numFmtId="3" fontId="6" fillId="0" borderId="2" xfId="0" applyNumberFormat="1" applyFont="1" applyBorder="1" applyAlignment="1">
      <alignment vertical="center"/>
    </xf>
    <xf numFmtId="182" fontId="6" fillId="0" borderId="3" xfId="0" applyNumberFormat="1" applyFont="1" applyBorder="1" applyAlignment="1" quotePrefix="1">
      <alignment horizontal="right" vertical="center"/>
    </xf>
    <xf numFmtId="182" fontId="6" fillId="0" borderId="1" xfId="0" applyNumberFormat="1" applyFont="1" applyBorder="1" applyAlignment="1" quotePrefix="1">
      <alignment horizontal="right" vertical="center"/>
    </xf>
    <xf numFmtId="182" fontId="6" fillId="0" borderId="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3" fontId="6" fillId="0" borderId="2" xfId="0" applyNumberFormat="1" applyFont="1" applyBorder="1" applyAlignment="1" quotePrefix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82" fontId="6" fillId="0" borderId="2" xfId="0" applyNumberFormat="1" applyFont="1" applyBorder="1" applyAlignment="1">
      <alignment vertical="center"/>
    </xf>
    <xf numFmtId="182" fontId="6" fillId="0" borderId="3" xfId="0" applyNumberFormat="1" applyFont="1" applyBorder="1" applyAlignment="1">
      <alignment vertical="center"/>
    </xf>
    <xf numFmtId="182" fontId="6" fillId="0" borderId="4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182" fontId="6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15" applyFont="1" applyAlignment="1">
      <alignment horizontal="centerContinuous"/>
      <protection/>
    </xf>
    <xf numFmtId="0" fontId="7" fillId="0" borderId="0" xfId="15" applyAlignment="1">
      <alignment horizontal="centerContinuous"/>
      <protection/>
    </xf>
    <xf numFmtId="0" fontId="7" fillId="0" borderId="0" xfId="15">
      <alignment/>
      <protection/>
    </xf>
  </cellXfs>
  <cellStyles count="7">
    <cellStyle name="Normal" xfId="0"/>
    <cellStyle name="一般_信合社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765"/>
          <c:y val="0.2015"/>
          <c:w val="0.4375"/>
          <c:h val="0.718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3"/>
            <c:spPr>
              <a:solidFill>
                <a:srgbClr val="FFFFCC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'[1]信合社'!$B$2:$B$9</c:f>
              <c:strCache>
                <c:ptCount val="8"/>
                <c:pt idx="0">
                  <c:v>現金及存放銀行同業35.0%</c:v>
                </c:pt>
                <c:pt idx="1">
                  <c:v>公平價值變動列入損益之金融資產0.1%</c:v>
                </c:pt>
                <c:pt idx="2">
                  <c:v>附賣回債票券投資1.1%</c:v>
                </c:pt>
                <c:pt idx="3">
                  <c:v>放款57.9%</c:v>
                </c:pt>
                <c:pt idx="4">
                  <c:v>備供出售金融資產淨額0.7%</c:v>
                </c:pt>
                <c:pt idx="5">
                  <c:v>持有至到期日之金融資產淨額1.7%</c:v>
                </c:pt>
                <c:pt idx="6">
                  <c:v>固定資產2.7%</c:v>
                </c:pt>
                <c:pt idx="7">
                  <c:v>其他資產0.8%</c:v>
                </c:pt>
              </c:strCache>
            </c:strRef>
          </c:cat>
          <c:val>
            <c:numRef>
              <c:f>'[1]信合社'!$C$2:$C$9</c:f>
              <c:numCache>
                <c:ptCount val="8"/>
                <c:pt idx="0">
                  <c:v>35</c:v>
                </c:pt>
                <c:pt idx="1">
                  <c:v>0.1</c:v>
                </c:pt>
                <c:pt idx="2">
                  <c:v>1.1</c:v>
                </c:pt>
                <c:pt idx="3">
                  <c:v>57.9</c:v>
                </c:pt>
                <c:pt idx="4">
                  <c:v>0.7</c:v>
                </c:pt>
                <c:pt idx="5">
                  <c:v>1.7</c:v>
                </c:pt>
                <c:pt idx="6">
                  <c:v>2.7</c:v>
                </c:pt>
                <c:pt idx="7">
                  <c:v>0.8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655"/>
          <c:y val="0.2185"/>
          <c:w val="0.45275"/>
          <c:h val="0.749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'[1]信合社'!$B$11:$B$15</c:f>
              <c:strCache>
                <c:ptCount val="5"/>
                <c:pt idx="0">
                  <c:v>借入款0.3%</c:v>
                </c:pt>
                <c:pt idx="1">
                  <c:v>應付款項淨額0.6%</c:v>
                </c:pt>
                <c:pt idx="2">
                  <c:v>存款92.3%</c:v>
                </c:pt>
                <c:pt idx="3">
                  <c:v>其他負債0.1%</c:v>
                </c:pt>
                <c:pt idx="4">
                  <c:v>社員權益6.7%</c:v>
                </c:pt>
              </c:strCache>
            </c:strRef>
          </c:cat>
          <c:val>
            <c:numRef>
              <c:f>'[1]信合社'!$C$11:$C$15</c:f>
              <c:numCache>
                <c:ptCount val="5"/>
                <c:pt idx="0">
                  <c:v>0.3</c:v>
                </c:pt>
                <c:pt idx="1">
                  <c:v>0.6</c:v>
                </c:pt>
                <c:pt idx="2">
                  <c:v>92.3</c:v>
                </c:pt>
                <c:pt idx="3">
                  <c:v>0.1</c:v>
                </c:pt>
                <c:pt idx="4">
                  <c:v>6.7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0.1945</cdr:y>
    </cdr:from>
    <cdr:to>
      <cdr:x>0.46525</cdr:x>
      <cdr:y>0.2375</cdr:y>
    </cdr:to>
    <cdr:sp>
      <cdr:nvSpPr>
        <cdr:cNvPr id="1" name="Line 1"/>
        <cdr:cNvSpPr>
          <a:spLocks/>
        </cdr:cNvSpPr>
      </cdr:nvSpPr>
      <cdr:spPr>
        <a:xfrm flipV="1">
          <a:off x="2981325" y="838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0.43475</cdr:x>
      <cdr:y>0.202</cdr:y>
    </cdr:from>
    <cdr:to>
      <cdr:x>0.43475</cdr:x>
      <cdr:y>0.246</cdr:y>
    </cdr:to>
    <cdr:sp>
      <cdr:nvSpPr>
        <cdr:cNvPr id="2" name="Line 2"/>
        <cdr:cNvSpPr>
          <a:spLocks/>
        </cdr:cNvSpPr>
      </cdr:nvSpPr>
      <cdr:spPr>
        <a:xfrm flipV="1">
          <a:off x="2781300" y="866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0.2285</cdr:x>
      <cdr:y>0.202</cdr:y>
    </cdr:from>
    <cdr:to>
      <cdr:x>0.43475</cdr:x>
      <cdr:y>0.202</cdr:y>
    </cdr:to>
    <cdr:sp>
      <cdr:nvSpPr>
        <cdr:cNvPr id="3" name="Line 3"/>
        <cdr:cNvSpPr>
          <a:spLocks/>
        </cdr:cNvSpPr>
      </cdr:nvSpPr>
      <cdr:spPr>
        <a:xfrm flipH="1">
          <a:off x="1457325" y="866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0.61575</cdr:y>
    </cdr:from>
    <cdr:to>
      <cdr:x>0.264</cdr:x>
      <cdr:y>0.61575</cdr:y>
    </cdr:to>
    <cdr:sp>
      <cdr:nvSpPr>
        <cdr:cNvPr id="1" name="Line 1"/>
        <cdr:cNvSpPr>
          <a:spLocks/>
        </cdr:cNvSpPr>
      </cdr:nvSpPr>
      <cdr:spPr>
        <a:xfrm flipH="1">
          <a:off x="1266825" y="27146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0.21825</cdr:y>
    </cdr:from>
    <cdr:to>
      <cdr:x>0.44175</cdr:x>
      <cdr:y>0.27025</cdr:y>
    </cdr:to>
    <cdr:sp>
      <cdr:nvSpPr>
        <cdr:cNvPr id="2" name="Line 2"/>
        <cdr:cNvSpPr>
          <a:spLocks/>
        </cdr:cNvSpPr>
      </cdr:nvSpPr>
      <cdr:spPr>
        <a:xfrm flipV="1">
          <a:off x="2828925" y="962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0.22075</cdr:x>
      <cdr:y>0.21825</cdr:y>
    </cdr:from>
    <cdr:to>
      <cdr:x>0.44175</cdr:x>
      <cdr:y>0.21825</cdr:y>
    </cdr:to>
    <cdr:sp>
      <cdr:nvSpPr>
        <cdr:cNvPr id="3" name="Line 3"/>
        <cdr:cNvSpPr>
          <a:spLocks/>
        </cdr:cNvSpPr>
      </cdr:nvSpPr>
      <cdr:spPr>
        <a:xfrm flipH="1">
          <a:off x="1409700" y="9620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0.24375</cdr:y>
    </cdr:from>
    <cdr:to>
      <cdr:x>0.499</cdr:x>
      <cdr:y>0.26425</cdr:y>
    </cdr:to>
    <cdr:sp>
      <cdr:nvSpPr>
        <cdr:cNvPr id="4" name="Line 4"/>
        <cdr:cNvSpPr>
          <a:spLocks/>
        </cdr:cNvSpPr>
      </cdr:nvSpPr>
      <cdr:spPr>
        <a:xfrm flipV="1">
          <a:off x="3190875" y="10668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0.24375</cdr:y>
    </cdr:from>
    <cdr:to>
      <cdr:x>0.68875</cdr:x>
      <cdr:y>0.24375</cdr:y>
    </cdr:to>
    <cdr:sp>
      <cdr:nvSpPr>
        <cdr:cNvPr id="5" name="Line 5"/>
        <cdr:cNvSpPr>
          <a:spLocks/>
        </cdr:cNvSpPr>
      </cdr:nvSpPr>
      <cdr:spPr>
        <a:xfrm>
          <a:off x="3190875" y="1066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0.21825</cdr:y>
    </cdr:from>
    <cdr:to>
      <cdr:x>0.49175</cdr:x>
      <cdr:y>0.26425</cdr:y>
    </cdr:to>
    <cdr:sp>
      <cdr:nvSpPr>
        <cdr:cNvPr id="6" name="Line 6"/>
        <cdr:cNvSpPr>
          <a:spLocks/>
        </cdr:cNvSpPr>
      </cdr:nvSpPr>
      <cdr:spPr>
        <a:xfrm flipV="1">
          <a:off x="3143250" y="962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0.21825</cdr:y>
    </cdr:from>
    <cdr:to>
      <cdr:x>0.67575</cdr:x>
      <cdr:y>0.21825</cdr:y>
    </cdr:to>
    <cdr:sp>
      <cdr:nvSpPr>
        <cdr:cNvPr id="7" name="Line 7"/>
        <cdr:cNvSpPr>
          <a:spLocks/>
        </cdr:cNvSpPr>
      </cdr:nvSpPr>
      <cdr:spPr>
        <a:xfrm>
          <a:off x="3143250" y="9620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0.39775</cdr:x>
      <cdr:y>0.27025</cdr:y>
    </cdr:from>
    <cdr:to>
      <cdr:x>0.39775</cdr:x>
      <cdr:y>0.294</cdr:y>
    </cdr:to>
    <cdr:sp>
      <cdr:nvSpPr>
        <cdr:cNvPr id="8" name="Line 8"/>
        <cdr:cNvSpPr>
          <a:spLocks/>
        </cdr:cNvSpPr>
      </cdr:nvSpPr>
      <cdr:spPr>
        <a:xfrm flipV="1">
          <a:off x="2543175" y="11906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0.226</cdr:x>
      <cdr:y>0.27025</cdr:y>
    </cdr:from>
    <cdr:to>
      <cdr:x>0.39775</cdr:x>
      <cdr:y>0.27025</cdr:y>
    </cdr:to>
    <cdr:sp>
      <cdr:nvSpPr>
        <cdr:cNvPr id="9" name="Line 9"/>
        <cdr:cNvSpPr>
          <a:spLocks/>
        </cdr:cNvSpPr>
      </cdr:nvSpPr>
      <cdr:spPr>
        <a:xfrm flipH="1">
          <a:off x="1447800" y="11906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0</xdr:rowOff>
    </xdr:from>
    <xdr:to>
      <xdr:col>9</xdr:col>
      <xdr:colOff>371475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8382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0</xdr:rowOff>
    </xdr:from>
    <xdr:to>
      <xdr:col>9</xdr:col>
      <xdr:colOff>409575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171450" y="5448300"/>
        <a:ext cx="6410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533400</xdr:colOff>
      <xdr:row>7</xdr:row>
      <xdr:rowOff>9525</xdr:rowOff>
    </xdr:from>
    <xdr:to>
      <xdr:col>4</xdr:col>
      <xdr:colOff>533400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3276600" y="1685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19050</xdr:rowOff>
    </xdr:from>
    <xdr:to>
      <xdr:col>6</xdr:col>
      <xdr:colOff>400050</xdr:colOff>
      <xdr:row>7</xdr:row>
      <xdr:rowOff>19050</xdr:rowOff>
    </xdr:to>
    <xdr:sp>
      <xdr:nvSpPr>
        <xdr:cNvPr id="4" name="Line 4"/>
        <xdr:cNvSpPr>
          <a:spLocks/>
        </xdr:cNvSpPr>
      </xdr:nvSpPr>
      <xdr:spPr>
        <a:xfrm>
          <a:off x="3286125" y="16954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504825</xdr:colOff>
      <xdr:row>12</xdr:row>
      <xdr:rowOff>95250</xdr:rowOff>
    </xdr:from>
    <xdr:to>
      <xdr:col>7</xdr:col>
      <xdr:colOff>285750</xdr:colOff>
      <xdr:row>12</xdr:row>
      <xdr:rowOff>95250</xdr:rowOff>
    </xdr:to>
    <xdr:sp>
      <xdr:nvSpPr>
        <xdr:cNvPr id="5" name="Line 5"/>
        <xdr:cNvSpPr>
          <a:spLocks/>
        </xdr:cNvSpPr>
      </xdr:nvSpPr>
      <xdr:spPr>
        <a:xfrm>
          <a:off x="4619625" y="2819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247650</xdr:colOff>
      <xdr:row>18</xdr:row>
      <xdr:rowOff>190500</xdr:rowOff>
    </xdr:from>
    <xdr:to>
      <xdr:col>7</xdr:col>
      <xdr:colOff>85725</xdr:colOff>
      <xdr:row>20</xdr:row>
      <xdr:rowOff>95250</xdr:rowOff>
    </xdr:to>
    <xdr:sp>
      <xdr:nvSpPr>
        <xdr:cNvPr id="6" name="Line 6"/>
        <xdr:cNvSpPr>
          <a:spLocks/>
        </xdr:cNvSpPr>
      </xdr:nvSpPr>
      <xdr:spPr>
        <a:xfrm>
          <a:off x="4362450" y="4171950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295275</xdr:colOff>
      <xdr:row>18</xdr:row>
      <xdr:rowOff>142875</xdr:rowOff>
    </xdr:from>
    <xdr:to>
      <xdr:col>7</xdr:col>
      <xdr:colOff>114300</xdr:colOff>
      <xdr:row>18</xdr:row>
      <xdr:rowOff>142875</xdr:rowOff>
    </xdr:to>
    <xdr:sp>
      <xdr:nvSpPr>
        <xdr:cNvPr id="7" name="Line 7"/>
        <xdr:cNvSpPr>
          <a:spLocks/>
        </xdr:cNvSpPr>
      </xdr:nvSpPr>
      <xdr:spPr>
        <a:xfrm>
          <a:off x="4410075" y="41243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657225</xdr:colOff>
      <xdr:row>15</xdr:row>
      <xdr:rowOff>114300</xdr:rowOff>
    </xdr:from>
    <xdr:to>
      <xdr:col>2</xdr:col>
      <xdr:colOff>561975</xdr:colOff>
      <xdr:row>15</xdr:row>
      <xdr:rowOff>123825</xdr:rowOff>
    </xdr:to>
    <xdr:sp>
      <xdr:nvSpPr>
        <xdr:cNvPr id="8" name="Line 8"/>
        <xdr:cNvSpPr>
          <a:spLocks/>
        </xdr:cNvSpPr>
      </xdr:nvSpPr>
      <xdr:spPr>
        <a:xfrm flipV="1">
          <a:off x="1343025" y="34671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95250</xdr:colOff>
      <xdr:row>7</xdr:row>
      <xdr:rowOff>190500</xdr:rowOff>
    </xdr:from>
    <xdr:to>
      <xdr:col>4</xdr:col>
      <xdr:colOff>95250</xdr:colOff>
      <xdr:row>8</xdr:row>
      <xdr:rowOff>47625</xdr:rowOff>
    </xdr:to>
    <xdr:sp>
      <xdr:nvSpPr>
        <xdr:cNvPr id="9" name="Line 9"/>
        <xdr:cNvSpPr>
          <a:spLocks/>
        </xdr:cNvSpPr>
      </xdr:nvSpPr>
      <xdr:spPr>
        <a:xfrm flipV="1">
          <a:off x="2838450" y="18669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333375</xdr:colOff>
      <xdr:row>7</xdr:row>
      <xdr:rowOff>190500</xdr:rowOff>
    </xdr:from>
    <xdr:to>
      <xdr:col>4</xdr:col>
      <xdr:colOff>95250</xdr:colOff>
      <xdr:row>7</xdr:row>
      <xdr:rowOff>190500</xdr:rowOff>
    </xdr:to>
    <xdr:sp>
      <xdr:nvSpPr>
        <xdr:cNvPr id="10" name="Line 10"/>
        <xdr:cNvSpPr>
          <a:spLocks/>
        </xdr:cNvSpPr>
      </xdr:nvSpPr>
      <xdr:spPr>
        <a:xfrm flipH="1">
          <a:off x="1704975" y="18669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449;&#21512;&#3103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6">
        <row r="2">
          <cell r="B2" t="str">
            <v>現金及存放銀行同業35.0%</v>
          </cell>
          <cell r="C2">
            <v>35</v>
          </cell>
        </row>
        <row r="3">
          <cell r="B3" t="str">
            <v>公平價值變動列入損益之金融資產0.1%</v>
          </cell>
          <cell r="C3">
            <v>0.1</v>
          </cell>
        </row>
        <row r="4">
          <cell r="B4" t="str">
            <v>附賣回債票券投資1.1%</v>
          </cell>
          <cell r="C4">
            <v>1.1</v>
          </cell>
        </row>
        <row r="5">
          <cell r="B5" t="str">
            <v>放款57.9%</v>
          </cell>
          <cell r="C5">
            <v>57.9</v>
          </cell>
        </row>
        <row r="6">
          <cell r="B6" t="str">
            <v>備供出售金融資產淨額0.7%</v>
          </cell>
          <cell r="C6">
            <v>0.7</v>
          </cell>
        </row>
        <row r="7">
          <cell r="B7" t="str">
            <v>持有至到期日之金融資產淨額1.7%</v>
          </cell>
          <cell r="C7">
            <v>1.7</v>
          </cell>
        </row>
        <row r="8">
          <cell r="B8" t="str">
            <v>固定資產2.7%</v>
          </cell>
          <cell r="C8">
            <v>2.7</v>
          </cell>
        </row>
        <row r="9">
          <cell r="B9" t="str">
            <v>其他資產0.8%</v>
          </cell>
          <cell r="C9">
            <v>0.8</v>
          </cell>
        </row>
        <row r="11">
          <cell r="B11" t="str">
            <v>借入款0.3%</v>
          </cell>
          <cell r="C11">
            <v>0.3</v>
          </cell>
        </row>
        <row r="12">
          <cell r="B12" t="str">
            <v>應付款項淨額0.6%</v>
          </cell>
          <cell r="C12">
            <v>0.6</v>
          </cell>
        </row>
        <row r="13">
          <cell r="B13" t="str">
            <v>存款92.3%</v>
          </cell>
          <cell r="C13">
            <v>92.3</v>
          </cell>
        </row>
        <row r="14">
          <cell r="B14" t="str">
            <v>其他負債0.1%</v>
          </cell>
          <cell r="C14">
            <v>0.1</v>
          </cell>
        </row>
        <row r="15">
          <cell r="B15" t="str">
            <v>社員權益6.7%</v>
          </cell>
          <cell r="C15">
            <v>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75" zoomScaleNormal="75" workbookViewId="0" topLeftCell="A1">
      <selection activeCell="J18" sqref="J18"/>
    </sheetView>
  </sheetViews>
  <sheetFormatPr defaultColWidth="9.00390625" defaultRowHeight="16.5"/>
  <cols>
    <col min="1" max="1" width="21.625" style="0" customWidth="1"/>
    <col min="2" max="2" width="30.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2.625" style="0" customWidth="1"/>
    <col min="8" max="8" width="8.625" style="0" customWidth="1"/>
    <col min="9" max="9" width="2.625" style="0" customWidth="1"/>
    <col min="10" max="16" width="13.625" style="0" customWidth="1"/>
  </cols>
  <sheetData>
    <row r="1" spans="1:16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4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6" customHeight="1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" customHeight="1">
      <c r="A4" s="1"/>
      <c r="B4" s="4" t="s">
        <v>91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1"/>
      <c r="B5" s="4" t="s">
        <v>116</v>
      </c>
      <c r="C5" s="1"/>
      <c r="D5" s="1"/>
      <c r="E5" s="1"/>
      <c r="F5" s="1"/>
      <c r="G5" s="36"/>
      <c r="H5" s="1"/>
      <c r="I5" s="1"/>
      <c r="J5" s="1"/>
      <c r="K5" s="1"/>
      <c r="L5" s="1"/>
      <c r="M5" s="1"/>
      <c r="N5" s="1"/>
      <c r="O5" s="1"/>
      <c r="P5" s="1"/>
    </row>
    <row r="6" spans="1:16" ht="18" customHeight="1">
      <c r="A6" s="1"/>
      <c r="B6" s="4" t="s">
        <v>95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4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 customHeight="1">
      <c r="A8" s="1"/>
      <c r="B8" s="4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6" customHeight="1">
      <c r="A9" s="1"/>
      <c r="B9" s="3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 customHeight="1">
      <c r="A10" s="1"/>
      <c r="B10" s="1"/>
      <c r="C10" s="1"/>
      <c r="D10" s="1"/>
      <c r="E10" s="1"/>
      <c r="F10" s="1"/>
      <c r="G10" s="54" t="s">
        <v>4</v>
      </c>
      <c r="H10" s="54"/>
      <c r="I10" s="1"/>
      <c r="J10" s="1"/>
      <c r="K10" s="1"/>
      <c r="L10" s="1"/>
      <c r="M10" s="1"/>
      <c r="N10" s="1"/>
      <c r="O10" s="1"/>
      <c r="P10" s="1"/>
    </row>
    <row r="11" spans="1:16" ht="15" customHeight="1">
      <c r="A11" s="1"/>
      <c r="B11" s="53" t="s">
        <v>6</v>
      </c>
      <c r="C11" s="53" t="s">
        <v>92</v>
      </c>
      <c r="D11" s="53"/>
      <c r="E11" s="53" t="s">
        <v>83</v>
      </c>
      <c r="F11" s="53"/>
      <c r="G11" s="53" t="s">
        <v>5</v>
      </c>
      <c r="H11" s="53"/>
      <c r="I11" s="1"/>
      <c r="J11" s="1"/>
      <c r="K11" s="1"/>
      <c r="L11" s="1"/>
      <c r="M11" s="1"/>
      <c r="N11" s="1"/>
      <c r="O11" s="1"/>
      <c r="P11" s="1"/>
    </row>
    <row r="12" spans="1:16" ht="15" customHeight="1">
      <c r="A12" s="1"/>
      <c r="B12" s="53"/>
      <c r="C12" s="5" t="s">
        <v>47</v>
      </c>
      <c r="D12" s="5" t="s">
        <v>8</v>
      </c>
      <c r="E12" s="5" t="s">
        <v>47</v>
      </c>
      <c r="F12" s="5" t="s">
        <v>8</v>
      </c>
      <c r="G12" s="5" t="s">
        <v>47</v>
      </c>
      <c r="H12" s="5" t="s">
        <v>8</v>
      </c>
      <c r="I12" s="1"/>
      <c r="J12" s="1"/>
      <c r="K12" s="1"/>
      <c r="L12" s="1"/>
      <c r="M12" s="1"/>
      <c r="N12" s="1"/>
      <c r="O12" s="1"/>
      <c r="P12" s="1"/>
    </row>
    <row r="13" spans="1:16" ht="15" customHeight="1">
      <c r="A13" s="1"/>
      <c r="B13" s="7" t="s">
        <v>9</v>
      </c>
      <c r="C13" s="12" t="s">
        <v>44</v>
      </c>
      <c r="D13" s="13" t="s">
        <v>45</v>
      </c>
      <c r="E13" s="7" t="s">
        <v>44</v>
      </c>
      <c r="F13" s="7" t="s">
        <v>45</v>
      </c>
      <c r="G13" s="14" t="s">
        <v>10</v>
      </c>
      <c r="H13" s="15" t="s">
        <v>45</v>
      </c>
      <c r="I13" s="1"/>
      <c r="J13" s="1"/>
      <c r="K13" s="1"/>
      <c r="L13" s="1"/>
      <c r="M13" s="1"/>
      <c r="N13" s="1"/>
      <c r="O13" s="1"/>
      <c r="P13" s="1"/>
    </row>
    <row r="14" spans="1:16" ht="15" customHeight="1">
      <c r="A14" s="1"/>
      <c r="B14" s="8" t="s">
        <v>11</v>
      </c>
      <c r="C14" s="37">
        <v>203249</v>
      </c>
      <c r="D14" s="42">
        <f aca="true" t="shared" si="0" ref="D14:D24">C14/$C$30*100</f>
        <v>34.959510409643194</v>
      </c>
      <c r="E14" s="37">
        <v>199688</v>
      </c>
      <c r="F14" s="42">
        <v>34.353033467404806</v>
      </c>
      <c r="G14" s="37">
        <f>C14-E14</f>
        <v>3561</v>
      </c>
      <c r="H14" s="42">
        <f>G14/E14*100</f>
        <v>1.78328191979488</v>
      </c>
      <c r="I14" s="1"/>
      <c r="J14" s="1"/>
      <c r="K14" s="1"/>
      <c r="L14" s="1"/>
      <c r="M14" s="1"/>
      <c r="N14" s="1"/>
      <c r="O14" s="1"/>
      <c r="P14" s="1"/>
    </row>
    <row r="15" spans="1:16" ht="15" customHeight="1">
      <c r="A15" s="1"/>
      <c r="B15" s="9" t="s">
        <v>33</v>
      </c>
      <c r="C15" s="37">
        <v>779</v>
      </c>
      <c r="D15" s="42">
        <f t="shared" si="0"/>
        <v>0.13399061549681449</v>
      </c>
      <c r="E15" s="38">
        <v>1841</v>
      </c>
      <c r="F15" s="42">
        <v>0.31671374651202</v>
      </c>
      <c r="G15" s="37">
        <f>C15-E15</f>
        <v>-1062</v>
      </c>
      <c r="H15" s="42">
        <f>G15/E15*100</f>
        <v>-57.68604019554589</v>
      </c>
      <c r="I15" s="1"/>
      <c r="J15" s="1"/>
      <c r="K15" s="1"/>
      <c r="L15" s="1"/>
      <c r="M15" s="1"/>
      <c r="N15" s="1"/>
      <c r="O15" s="1"/>
      <c r="P15" s="1"/>
    </row>
    <row r="16" spans="1:16" ht="15" customHeight="1">
      <c r="A16" s="1"/>
      <c r="B16" s="8" t="s">
        <v>34</v>
      </c>
      <c r="C16" s="37">
        <v>6198</v>
      </c>
      <c r="D16" s="42">
        <f t="shared" si="0"/>
        <v>1.0660768098193278</v>
      </c>
      <c r="E16" s="38">
        <v>4900</v>
      </c>
      <c r="F16" s="42">
        <v>0.8429643443285704</v>
      </c>
      <c r="G16" s="37">
        <f>C16-E16</f>
        <v>1298</v>
      </c>
      <c r="H16" s="42">
        <f>G16/E16*100</f>
        <v>26.48979591836735</v>
      </c>
      <c r="I16" s="1"/>
      <c r="J16" s="1"/>
      <c r="K16" s="1"/>
      <c r="L16" s="1"/>
      <c r="M16" s="1"/>
      <c r="N16" s="1"/>
      <c r="O16" s="1"/>
      <c r="P16" s="1"/>
    </row>
    <row r="17" spans="1:16" ht="15" customHeight="1">
      <c r="A17" s="1"/>
      <c r="B17" s="8" t="s">
        <v>35</v>
      </c>
      <c r="C17" s="37">
        <v>1082</v>
      </c>
      <c r="D17" s="42">
        <f t="shared" si="0"/>
        <v>0.18610763282099266</v>
      </c>
      <c r="E17" s="38">
        <v>1258</v>
      </c>
      <c r="F17" s="42">
        <v>0.216418192890886</v>
      </c>
      <c r="G17" s="37">
        <f>C17-E17</f>
        <v>-176</v>
      </c>
      <c r="H17" s="42">
        <f>G17/E17*100</f>
        <v>-13.990461049284578</v>
      </c>
      <c r="I17" s="1"/>
      <c r="J17" s="1"/>
      <c r="K17" s="1"/>
      <c r="L17" s="1"/>
      <c r="M17" s="1"/>
      <c r="N17" s="1"/>
      <c r="O17" s="1"/>
      <c r="P17" s="1"/>
    </row>
    <row r="18" spans="1:16" ht="15" customHeight="1">
      <c r="A18" s="1"/>
      <c r="B18" s="8" t="s">
        <v>12</v>
      </c>
      <c r="C18" s="37">
        <v>342132</v>
      </c>
      <c r="D18" s="42">
        <f t="shared" si="0"/>
        <v>58.8478527100849</v>
      </c>
      <c r="E18" s="37">
        <v>343848</v>
      </c>
      <c r="F18" s="42">
        <v>59.15338854463066</v>
      </c>
      <c r="G18" s="37">
        <f aca="true" t="shared" si="1" ref="G18:G24">C18-E18</f>
        <v>-1716</v>
      </c>
      <c r="H18" s="42">
        <f aca="true" t="shared" si="2" ref="H18:H24">G18/E18*100</f>
        <v>-0.4990577231800098</v>
      </c>
      <c r="I18" s="1"/>
      <c r="J18" s="1"/>
      <c r="K18" s="1"/>
      <c r="L18" s="1"/>
      <c r="M18" s="1"/>
      <c r="N18" s="1"/>
      <c r="O18" s="1"/>
      <c r="P18" s="1"/>
    </row>
    <row r="19" spans="1:16" ht="15" customHeight="1">
      <c r="A19" s="1"/>
      <c r="B19" s="8" t="s">
        <v>13</v>
      </c>
      <c r="C19" s="37">
        <v>15068</v>
      </c>
      <c r="D19" s="42">
        <f t="shared" si="0"/>
        <v>2.5917465908934543</v>
      </c>
      <c r="E19" s="37">
        <v>17834</v>
      </c>
      <c r="F19" s="42">
        <v>3.068046146276678</v>
      </c>
      <c r="G19" s="37">
        <f t="shared" si="1"/>
        <v>-2766</v>
      </c>
      <c r="H19" s="42">
        <f t="shared" si="2"/>
        <v>-15.509700571941234</v>
      </c>
      <c r="I19" s="1"/>
      <c r="J19" s="1"/>
      <c r="K19" s="1"/>
      <c r="L19" s="1"/>
      <c r="M19" s="1"/>
      <c r="N19" s="1"/>
      <c r="O19" s="1"/>
      <c r="P19" s="1"/>
    </row>
    <row r="20" spans="1:16" ht="15" customHeight="1">
      <c r="A20" s="1"/>
      <c r="B20" s="8" t="s">
        <v>14</v>
      </c>
      <c r="C20" s="37">
        <v>323844</v>
      </c>
      <c r="D20" s="42">
        <f t="shared" si="0"/>
        <v>55.70225530802361</v>
      </c>
      <c r="E20" s="37">
        <v>322569</v>
      </c>
      <c r="F20" s="42">
        <v>55.4926868542291</v>
      </c>
      <c r="G20" s="37">
        <f t="shared" si="1"/>
        <v>1275</v>
      </c>
      <c r="H20" s="42">
        <f t="shared" si="2"/>
        <v>0.39526426904011236</v>
      </c>
      <c r="I20" s="1"/>
      <c r="J20" s="1"/>
      <c r="K20" s="1"/>
      <c r="L20" s="1"/>
      <c r="M20" s="1"/>
      <c r="N20" s="1"/>
      <c r="O20" s="1"/>
      <c r="P20" s="1"/>
    </row>
    <row r="21" spans="1:16" ht="15" customHeight="1">
      <c r="A21" s="1"/>
      <c r="B21" s="8" t="s">
        <v>94</v>
      </c>
      <c r="C21" s="37">
        <v>3220</v>
      </c>
      <c r="D21" s="42">
        <v>0.5</v>
      </c>
      <c r="E21" s="37">
        <v>3445</v>
      </c>
      <c r="F21" s="42">
        <v>0.5926555441248825</v>
      </c>
      <c r="G21" s="37">
        <f t="shared" si="1"/>
        <v>-225</v>
      </c>
      <c r="H21" s="42">
        <f t="shared" si="2"/>
        <v>-6.531204644412192</v>
      </c>
      <c r="I21" s="1"/>
      <c r="J21" s="1"/>
      <c r="K21" s="1"/>
      <c r="L21" s="1"/>
      <c r="M21" s="1"/>
      <c r="N21" s="1"/>
      <c r="O21" s="1"/>
      <c r="P21" s="1"/>
    </row>
    <row r="22" spans="1:16" ht="15" customHeight="1">
      <c r="A22" s="1"/>
      <c r="B22" s="8" t="s">
        <v>117</v>
      </c>
      <c r="C22" s="37">
        <v>-5008</v>
      </c>
      <c r="D22" s="42">
        <f t="shared" si="0"/>
        <v>-0.8613928143877368</v>
      </c>
      <c r="E22" s="37">
        <v>-4737</v>
      </c>
      <c r="F22" s="42">
        <v>-0.8149228773641709</v>
      </c>
      <c r="G22" s="37">
        <f t="shared" si="1"/>
        <v>-271</v>
      </c>
      <c r="H22" s="52" t="s">
        <v>118</v>
      </c>
      <c r="I22" s="1"/>
      <c r="J22" s="1"/>
      <c r="K22" s="1"/>
      <c r="L22" s="1"/>
      <c r="M22" s="1"/>
      <c r="N22" s="1"/>
      <c r="O22" s="1"/>
      <c r="P22" s="1"/>
    </row>
    <row r="23" spans="1:16" ht="15" customHeight="1">
      <c r="A23" s="1"/>
      <c r="B23" s="8" t="s">
        <v>36</v>
      </c>
      <c r="C23" s="37">
        <v>4019</v>
      </c>
      <c r="D23" s="42">
        <f t="shared" si="0"/>
        <v>0.6912814938147592</v>
      </c>
      <c r="E23" s="38">
        <v>3311</v>
      </c>
      <c r="F23" s="42">
        <v>0.5696030498105911</v>
      </c>
      <c r="G23" s="37">
        <f t="shared" si="1"/>
        <v>708</v>
      </c>
      <c r="H23" s="42">
        <f t="shared" si="2"/>
        <v>21.383267894895802</v>
      </c>
      <c r="I23" s="1"/>
      <c r="J23" s="1"/>
      <c r="K23" s="1"/>
      <c r="L23" s="1"/>
      <c r="M23" s="1"/>
      <c r="N23" s="1"/>
      <c r="O23" s="1"/>
      <c r="P23" s="1"/>
    </row>
    <row r="24" spans="1:16" ht="15" customHeight="1">
      <c r="A24" s="1"/>
      <c r="B24" s="8" t="s">
        <v>37</v>
      </c>
      <c r="C24" s="37">
        <v>9834</v>
      </c>
      <c r="D24" s="42">
        <f t="shared" si="0"/>
        <v>1.6914810177094657</v>
      </c>
      <c r="E24" s="38">
        <v>11256</v>
      </c>
      <c r="F24" s="42">
        <v>1.9364095224004871</v>
      </c>
      <c r="G24" s="37">
        <f t="shared" si="1"/>
        <v>-1422</v>
      </c>
      <c r="H24" s="42">
        <f t="shared" si="2"/>
        <v>-12.633262260127932</v>
      </c>
      <c r="I24" s="1"/>
      <c r="J24" s="1"/>
      <c r="K24" s="1"/>
      <c r="L24" s="1"/>
      <c r="M24" s="1"/>
      <c r="N24" s="1"/>
      <c r="O24" s="1"/>
      <c r="P24" s="1"/>
    </row>
    <row r="25" spans="1:16" ht="15" customHeight="1">
      <c r="A25" s="1"/>
      <c r="B25" s="8" t="s">
        <v>38</v>
      </c>
      <c r="C25" s="38" t="s">
        <v>46</v>
      </c>
      <c r="D25" s="22" t="s">
        <v>46</v>
      </c>
      <c r="E25" s="38" t="s">
        <v>82</v>
      </c>
      <c r="F25" s="21" t="s">
        <v>82</v>
      </c>
      <c r="G25" s="37" t="s">
        <v>46</v>
      </c>
      <c r="H25" s="21" t="s">
        <v>46</v>
      </c>
      <c r="I25" s="1"/>
      <c r="J25" s="1"/>
      <c r="K25" s="1"/>
      <c r="L25" s="1"/>
      <c r="M25" s="1"/>
      <c r="N25" s="1"/>
      <c r="O25" s="1"/>
      <c r="P25" s="1"/>
    </row>
    <row r="26" spans="1:16" ht="15" customHeight="1">
      <c r="A26" s="1"/>
      <c r="B26" s="8" t="s">
        <v>39</v>
      </c>
      <c r="C26" s="37">
        <v>15440</v>
      </c>
      <c r="D26" s="42">
        <f>C26/$C$30*100</f>
        <v>2.6557318398855148</v>
      </c>
      <c r="E26" s="37">
        <v>15671</v>
      </c>
      <c r="F26" s="42">
        <v>2.6959375999944952</v>
      </c>
      <c r="G26" s="37">
        <f>C26-E26</f>
        <v>-231</v>
      </c>
      <c r="H26" s="42">
        <f>G26/E26*100</f>
        <v>-1.4740603662816667</v>
      </c>
      <c r="I26" s="1"/>
      <c r="J26" s="1"/>
      <c r="K26" s="1"/>
      <c r="L26" s="1"/>
      <c r="M26" s="1"/>
      <c r="N26" s="1"/>
      <c r="O26" s="1"/>
      <c r="P26" s="1"/>
    </row>
    <row r="27" spans="1:16" ht="15" customHeight="1">
      <c r="A27" s="1"/>
      <c r="B27" s="8" t="s">
        <v>15</v>
      </c>
      <c r="C27" s="38" t="s">
        <v>46</v>
      </c>
      <c r="D27" s="22" t="s">
        <v>46</v>
      </c>
      <c r="E27" s="37" t="s">
        <v>82</v>
      </c>
      <c r="F27" s="18" t="s">
        <v>82</v>
      </c>
      <c r="G27" s="37" t="s">
        <v>46</v>
      </c>
      <c r="H27" s="21" t="s">
        <v>46</v>
      </c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1"/>
      <c r="B28" s="8" t="s">
        <v>40</v>
      </c>
      <c r="C28" s="37">
        <v>188</v>
      </c>
      <c r="D28" s="22" t="s">
        <v>46</v>
      </c>
      <c r="E28" s="38">
        <v>195</v>
      </c>
      <c r="F28" s="21" t="s">
        <v>82</v>
      </c>
      <c r="G28" s="37">
        <f>C28-E28</f>
        <v>-7</v>
      </c>
      <c r="H28" s="42">
        <f>G28/E28*100</f>
        <v>-3.5897435897435894</v>
      </c>
      <c r="I28" s="1"/>
      <c r="J28" s="1"/>
      <c r="K28" s="1"/>
      <c r="L28" s="1"/>
      <c r="M28" s="1"/>
      <c r="N28" s="1"/>
      <c r="O28" s="1"/>
      <c r="P28" s="1"/>
    </row>
    <row r="29" spans="1:16" ht="15" customHeight="1">
      <c r="A29" s="1"/>
      <c r="B29" s="10" t="s">
        <v>16</v>
      </c>
      <c r="C29" s="39">
        <v>3471</v>
      </c>
      <c r="D29" s="42">
        <f>C29/$C$30*100</f>
        <v>0.5970236539017242</v>
      </c>
      <c r="E29" s="39">
        <v>4051</v>
      </c>
      <c r="F29" s="42">
        <v>0.7</v>
      </c>
      <c r="G29" s="37">
        <f>C29-E29</f>
        <v>-580</v>
      </c>
      <c r="H29" s="42">
        <f>G29/E29*100</f>
        <v>-14.317452480868923</v>
      </c>
      <c r="I29" s="1"/>
      <c r="J29" s="1"/>
      <c r="K29" s="1"/>
      <c r="L29" s="1"/>
      <c r="M29" s="1"/>
      <c r="N29" s="1"/>
      <c r="O29" s="1"/>
      <c r="P29" s="1"/>
    </row>
    <row r="30" spans="1:16" ht="15" customHeight="1">
      <c r="A30" s="1"/>
      <c r="B30" s="11" t="s">
        <v>17</v>
      </c>
      <c r="C30" s="40">
        <f>SUM(C22:C29)+C18+SUM(C14:C17)</f>
        <v>581384</v>
      </c>
      <c r="D30" s="43">
        <f>C30/$C$30*100</f>
        <v>100</v>
      </c>
      <c r="E30" s="40">
        <v>581282</v>
      </c>
      <c r="F30" s="43">
        <v>100</v>
      </c>
      <c r="G30" s="40">
        <f>C30-E30</f>
        <v>102</v>
      </c>
      <c r="H30" s="44" t="s">
        <v>113</v>
      </c>
      <c r="I30" s="1"/>
      <c r="J30" s="1"/>
      <c r="K30" s="1"/>
      <c r="L30" s="1"/>
      <c r="M30" s="1"/>
      <c r="N30" s="1"/>
      <c r="O30" s="1"/>
      <c r="P30" s="1"/>
    </row>
    <row r="31" spans="1:16" ht="15" customHeight="1">
      <c r="A31" s="1"/>
      <c r="B31" s="7" t="s">
        <v>18</v>
      </c>
      <c r="C31" s="41"/>
      <c r="D31" s="16"/>
      <c r="E31" s="41"/>
      <c r="F31" s="23"/>
      <c r="G31" s="17"/>
      <c r="H31" s="19"/>
      <c r="I31" s="1"/>
      <c r="J31" s="1"/>
      <c r="K31" s="1"/>
      <c r="L31" s="1"/>
      <c r="M31" s="1"/>
      <c r="N31" s="1"/>
      <c r="O31" s="1"/>
      <c r="P31" s="1"/>
    </row>
    <row r="32" spans="1:16" ht="15" customHeight="1">
      <c r="A32" s="1"/>
      <c r="B32" s="8" t="s">
        <v>19</v>
      </c>
      <c r="C32" s="37">
        <v>11</v>
      </c>
      <c r="D32" s="22" t="s">
        <v>46</v>
      </c>
      <c r="E32" s="37">
        <v>18</v>
      </c>
      <c r="F32" s="21" t="s">
        <v>82</v>
      </c>
      <c r="G32" s="37">
        <f aca="true" t="shared" si="3" ref="G32:G47">C32-E32</f>
        <v>-7</v>
      </c>
      <c r="H32" s="42">
        <f aca="true" t="shared" si="4" ref="H32:H46">G32/E32*100</f>
        <v>-38.88888888888889</v>
      </c>
      <c r="I32" s="1"/>
      <c r="J32" s="1"/>
      <c r="K32" s="1"/>
      <c r="L32" s="1"/>
      <c r="M32" s="1"/>
      <c r="N32" s="1"/>
      <c r="O32" s="1"/>
      <c r="P32" s="1"/>
    </row>
    <row r="33" spans="1:16" ht="15" customHeight="1">
      <c r="A33" s="1"/>
      <c r="B33" s="8" t="s">
        <v>93</v>
      </c>
      <c r="C33" s="38">
        <v>200</v>
      </c>
      <c r="D33" s="35" t="s">
        <v>89</v>
      </c>
      <c r="E33" s="38">
        <v>861</v>
      </c>
      <c r="F33" s="42">
        <v>0.2</v>
      </c>
      <c r="G33" s="37">
        <f>C33-E33</f>
        <v>-661</v>
      </c>
      <c r="H33" s="42">
        <f>G33/E33*100</f>
        <v>-76.7711962833914</v>
      </c>
      <c r="I33" s="1"/>
      <c r="J33" s="1"/>
      <c r="K33" s="1"/>
      <c r="L33" s="1"/>
      <c r="M33" s="1"/>
      <c r="N33" s="1"/>
      <c r="O33" s="1"/>
      <c r="P33" s="1"/>
    </row>
    <row r="34" spans="1:16" ht="15" customHeight="1">
      <c r="A34" s="1"/>
      <c r="B34" s="8" t="s">
        <v>42</v>
      </c>
      <c r="C34" s="37">
        <v>3102</v>
      </c>
      <c r="D34" s="42">
        <v>0.6</v>
      </c>
      <c r="E34" s="37">
        <v>2982</v>
      </c>
      <c r="F34" s="42">
        <v>0.5130040152628157</v>
      </c>
      <c r="G34" s="37">
        <f>C34-E34</f>
        <v>120</v>
      </c>
      <c r="H34" s="42">
        <f>G34/E34*100</f>
        <v>4.0241448692152915</v>
      </c>
      <c r="I34" s="1"/>
      <c r="J34" s="1"/>
      <c r="K34" s="1"/>
      <c r="L34" s="1"/>
      <c r="M34" s="1"/>
      <c r="N34" s="1"/>
      <c r="O34" s="1"/>
      <c r="P34" s="1"/>
    </row>
    <row r="35" spans="1:16" ht="15" customHeight="1">
      <c r="A35" s="1"/>
      <c r="B35" s="8" t="s">
        <v>20</v>
      </c>
      <c r="C35" s="37">
        <v>536543</v>
      </c>
      <c r="D35" s="42">
        <f>C35/$C$30*100</f>
        <v>92.28719744609415</v>
      </c>
      <c r="E35" s="37">
        <v>534916</v>
      </c>
      <c r="F35" s="42">
        <v>92.02349290017582</v>
      </c>
      <c r="G35" s="37">
        <f t="shared" si="3"/>
        <v>1627</v>
      </c>
      <c r="H35" s="42">
        <f t="shared" si="4"/>
        <v>0.30415990548048666</v>
      </c>
      <c r="I35" s="1"/>
      <c r="J35" s="1"/>
      <c r="K35" s="1"/>
      <c r="L35" s="1"/>
      <c r="M35" s="1"/>
      <c r="N35" s="1"/>
      <c r="O35" s="1"/>
      <c r="P35" s="1"/>
    </row>
    <row r="36" spans="1:16" ht="15" customHeight="1">
      <c r="A36" s="1"/>
      <c r="B36" s="8" t="s">
        <v>21</v>
      </c>
      <c r="C36" s="37">
        <v>170355</v>
      </c>
      <c r="D36" s="42">
        <f>C36/$C$30*100</f>
        <v>29.30163196785601</v>
      </c>
      <c r="E36" s="37">
        <v>178408</v>
      </c>
      <c r="F36" s="42">
        <v>30.692159743463588</v>
      </c>
      <c r="G36" s="37">
        <f t="shared" si="3"/>
        <v>-8053</v>
      </c>
      <c r="H36" s="42">
        <f t="shared" si="4"/>
        <v>-4.5138110398636835</v>
      </c>
      <c r="I36" s="1"/>
      <c r="J36" s="1"/>
      <c r="K36" s="1"/>
      <c r="L36" s="1"/>
      <c r="M36" s="1"/>
      <c r="N36" s="1"/>
      <c r="O36" s="1"/>
      <c r="P36" s="1"/>
    </row>
    <row r="37" spans="1:16" ht="15" customHeight="1">
      <c r="A37" s="1"/>
      <c r="B37" s="8" t="s">
        <v>22</v>
      </c>
      <c r="C37" s="37">
        <v>366188</v>
      </c>
      <c r="D37" s="42">
        <f>C37/$C$30*100</f>
        <v>62.98556547823814</v>
      </c>
      <c r="E37" s="37">
        <v>356508</v>
      </c>
      <c r="F37" s="42">
        <v>61.33133315671223</v>
      </c>
      <c r="G37" s="37">
        <f t="shared" si="3"/>
        <v>9680</v>
      </c>
      <c r="H37" s="42">
        <f t="shared" si="4"/>
        <v>2.7152265867806613</v>
      </c>
      <c r="I37" s="1"/>
      <c r="J37" s="1"/>
      <c r="K37" s="1"/>
      <c r="L37" s="1"/>
      <c r="M37" s="1"/>
      <c r="N37" s="1"/>
      <c r="O37" s="1"/>
      <c r="P37" s="1"/>
    </row>
    <row r="38" spans="1:16" ht="15" customHeight="1">
      <c r="A38" s="1"/>
      <c r="B38" s="9" t="s">
        <v>41</v>
      </c>
      <c r="C38" s="38" t="s">
        <v>46</v>
      </c>
      <c r="D38" s="22" t="s">
        <v>46</v>
      </c>
      <c r="E38" s="38" t="s">
        <v>82</v>
      </c>
      <c r="F38" s="22" t="s">
        <v>82</v>
      </c>
      <c r="G38" s="37" t="s">
        <v>46</v>
      </c>
      <c r="H38" s="22" t="s">
        <v>46</v>
      </c>
      <c r="I38" s="1"/>
      <c r="J38" s="1"/>
      <c r="K38" s="1"/>
      <c r="L38" s="1"/>
      <c r="M38" s="1"/>
      <c r="N38" s="1"/>
      <c r="O38" s="1"/>
      <c r="P38" s="1"/>
    </row>
    <row r="39" spans="1:16" ht="15" customHeight="1">
      <c r="A39" s="1"/>
      <c r="B39" s="8" t="s">
        <v>23</v>
      </c>
      <c r="C39" s="37">
        <v>1630</v>
      </c>
      <c r="D39" s="42">
        <f>C39/$C$30*100</f>
        <v>0.2803654727340278</v>
      </c>
      <c r="E39" s="37">
        <v>2248</v>
      </c>
      <c r="F39" s="42">
        <v>0.386731397153189</v>
      </c>
      <c r="G39" s="37">
        <f t="shared" si="3"/>
        <v>-618</v>
      </c>
      <c r="H39" s="42">
        <f t="shared" si="4"/>
        <v>-27.491103202846972</v>
      </c>
      <c r="I39" s="1"/>
      <c r="J39" s="1"/>
      <c r="K39" s="1"/>
      <c r="L39" s="1"/>
      <c r="M39" s="1"/>
      <c r="N39" s="1"/>
      <c r="O39" s="1"/>
      <c r="P39" s="1"/>
    </row>
    <row r="40" spans="1:16" ht="15" customHeight="1">
      <c r="A40" s="1"/>
      <c r="B40" s="10" t="s">
        <v>24</v>
      </c>
      <c r="C40" s="39">
        <v>676</v>
      </c>
      <c r="D40" s="42">
        <f>C40/$C$30*100</f>
        <v>0.11627426967374403</v>
      </c>
      <c r="E40" s="39">
        <v>799</v>
      </c>
      <c r="F40" s="42">
        <v>0.13745479818745462</v>
      </c>
      <c r="G40" s="37">
        <f t="shared" si="3"/>
        <v>-123</v>
      </c>
      <c r="H40" s="42">
        <f t="shared" si="4"/>
        <v>-15.39424280350438</v>
      </c>
      <c r="I40" s="1"/>
      <c r="J40" s="1"/>
      <c r="K40" s="1"/>
      <c r="L40" s="1"/>
      <c r="M40" s="1"/>
      <c r="N40" s="1"/>
      <c r="O40" s="1"/>
      <c r="P40" s="1"/>
    </row>
    <row r="41" spans="1:16" ht="15" customHeight="1">
      <c r="A41" s="1"/>
      <c r="B41" s="11" t="s">
        <v>43</v>
      </c>
      <c r="C41" s="40">
        <v>542162</v>
      </c>
      <c r="D41" s="43">
        <f>C41/$C$30*100</f>
        <v>93.25368431191777</v>
      </c>
      <c r="E41" s="40">
        <v>541824</v>
      </c>
      <c r="F41" s="43">
        <v>93.21190059213944</v>
      </c>
      <c r="G41" s="40">
        <f t="shared" si="3"/>
        <v>338</v>
      </c>
      <c r="H41" s="43">
        <f t="shared" si="4"/>
        <v>0.06238188046302858</v>
      </c>
      <c r="I41" s="1"/>
      <c r="J41" s="1"/>
      <c r="K41" s="1"/>
      <c r="L41" s="1"/>
      <c r="M41" s="1"/>
      <c r="N41" s="1"/>
      <c r="O41" s="1"/>
      <c r="P41" s="1"/>
    </row>
    <row r="42" spans="1:16" ht="15" customHeight="1">
      <c r="A42" s="1"/>
      <c r="B42" s="7" t="s">
        <v>25</v>
      </c>
      <c r="C42" s="41"/>
      <c r="D42" s="16"/>
      <c r="E42" s="41"/>
      <c r="F42" s="23"/>
      <c r="G42" s="17"/>
      <c r="H42" s="19"/>
      <c r="I42" s="1"/>
      <c r="J42" s="1"/>
      <c r="K42" s="1"/>
      <c r="L42" s="1"/>
      <c r="M42" s="1"/>
      <c r="N42" s="1"/>
      <c r="O42" s="1"/>
      <c r="P42" s="1"/>
    </row>
    <row r="43" spans="1:16" ht="15" customHeight="1">
      <c r="A43" s="1"/>
      <c r="B43" s="8" t="s">
        <v>26</v>
      </c>
      <c r="C43" s="37">
        <v>15586</v>
      </c>
      <c r="D43" s="42">
        <f>C43/$C$30*100</f>
        <v>2.680844330081323</v>
      </c>
      <c r="E43" s="37">
        <v>15883</v>
      </c>
      <c r="F43" s="42">
        <v>2.7324087104021797</v>
      </c>
      <c r="G43" s="37">
        <f t="shared" si="3"/>
        <v>-297</v>
      </c>
      <c r="H43" s="42">
        <f t="shared" si="4"/>
        <v>-1.8699238179185291</v>
      </c>
      <c r="I43" s="1"/>
      <c r="J43" s="1"/>
      <c r="K43" s="1"/>
      <c r="L43" s="1"/>
      <c r="M43" s="1"/>
      <c r="N43" s="1"/>
      <c r="O43" s="1"/>
      <c r="P43" s="1"/>
    </row>
    <row r="44" spans="1:16" ht="15" customHeight="1">
      <c r="A44" s="1"/>
      <c r="B44" s="8" t="s">
        <v>27</v>
      </c>
      <c r="C44" s="37">
        <v>21224</v>
      </c>
      <c r="D44" s="42">
        <v>3.6</v>
      </c>
      <c r="E44" s="37">
        <v>20404</v>
      </c>
      <c r="F44" s="42">
        <v>3.5</v>
      </c>
      <c r="G44" s="37">
        <f t="shared" si="3"/>
        <v>820</v>
      </c>
      <c r="H44" s="42">
        <f t="shared" si="4"/>
        <v>4.0188198392472065</v>
      </c>
      <c r="I44" s="1"/>
      <c r="J44" s="1"/>
      <c r="K44" s="1"/>
      <c r="L44" s="1"/>
      <c r="M44" s="1"/>
      <c r="N44" s="1"/>
      <c r="O44" s="1"/>
      <c r="P44" s="1"/>
    </row>
    <row r="45" spans="1:16" ht="15" customHeight="1">
      <c r="A45" s="1"/>
      <c r="B45" s="10" t="s">
        <v>28</v>
      </c>
      <c r="C45" s="39">
        <v>2412</v>
      </c>
      <c r="D45" s="42">
        <f>C45/$C$30*100</f>
        <v>0.41487209830335886</v>
      </c>
      <c r="E45" s="39">
        <v>3171</v>
      </c>
      <c r="F45" s="42">
        <v>0.6</v>
      </c>
      <c r="G45" s="37">
        <f t="shared" si="3"/>
        <v>-759</v>
      </c>
      <c r="H45" s="42">
        <f t="shared" si="4"/>
        <v>-23.935666982024596</v>
      </c>
      <c r="I45" s="1"/>
      <c r="J45" s="1"/>
      <c r="K45" s="1"/>
      <c r="L45" s="1"/>
      <c r="M45" s="1"/>
      <c r="N45" s="1"/>
      <c r="O45" s="1"/>
      <c r="P45" s="1"/>
    </row>
    <row r="46" spans="1:16" ht="15" customHeight="1">
      <c r="A46" s="1"/>
      <c r="B46" s="11" t="s">
        <v>29</v>
      </c>
      <c r="C46" s="40">
        <f>SUM(C43:C45)</f>
        <v>39222</v>
      </c>
      <c r="D46" s="43">
        <f>C46/$C$30*100</f>
        <v>6.746315688082231</v>
      </c>
      <c r="E46" s="40">
        <v>39458</v>
      </c>
      <c r="F46" s="43">
        <v>6.788099407860557</v>
      </c>
      <c r="G46" s="40">
        <f t="shared" si="3"/>
        <v>-236</v>
      </c>
      <c r="H46" s="43">
        <f t="shared" si="4"/>
        <v>-0.5981043134472097</v>
      </c>
      <c r="I46" s="1"/>
      <c r="J46" s="1"/>
      <c r="K46" s="1"/>
      <c r="L46" s="1"/>
      <c r="M46" s="1"/>
      <c r="N46" s="1"/>
      <c r="O46" s="1"/>
      <c r="P46" s="1"/>
    </row>
    <row r="47" spans="1:16" ht="15" customHeight="1">
      <c r="A47" s="1"/>
      <c r="B47" s="11" t="s">
        <v>30</v>
      </c>
      <c r="C47" s="40">
        <f>C41+C46</f>
        <v>581384</v>
      </c>
      <c r="D47" s="43">
        <f>C47/$C$30*100</f>
        <v>100</v>
      </c>
      <c r="E47" s="40">
        <v>581282</v>
      </c>
      <c r="F47" s="43">
        <v>100</v>
      </c>
      <c r="G47" s="40">
        <f t="shared" si="3"/>
        <v>102</v>
      </c>
      <c r="H47" s="32" t="s">
        <v>113</v>
      </c>
      <c r="I47" s="1"/>
      <c r="J47" s="1"/>
      <c r="K47" s="1"/>
      <c r="L47" s="1"/>
      <c r="M47" s="1"/>
      <c r="N47" s="1"/>
      <c r="O47" s="1"/>
      <c r="P47" s="1"/>
    </row>
    <row r="48" spans="1:16" ht="6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>
      <c r="A49" s="1"/>
      <c r="B49" s="3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="50" zoomScaleNormal="50" workbookViewId="0" topLeftCell="B1">
      <selection activeCell="K13" sqref="K13"/>
    </sheetView>
  </sheetViews>
  <sheetFormatPr defaultColWidth="9.00390625" defaultRowHeight="16.5"/>
  <cols>
    <col min="1" max="16384" width="9.00390625" style="59" customWidth="1"/>
  </cols>
  <sheetData>
    <row r="1" spans="1:10" ht="24.75">
      <c r="A1" s="57" t="s">
        <v>124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.75">
      <c r="A2" s="57" t="s">
        <v>125</v>
      </c>
      <c r="B2" s="58"/>
      <c r="C2" s="58"/>
      <c r="D2" s="58"/>
      <c r="E2" s="58"/>
      <c r="F2" s="58"/>
      <c r="G2" s="58"/>
      <c r="H2" s="58"/>
      <c r="I2" s="58"/>
      <c r="J2" s="58"/>
    </row>
  </sheetData>
  <printOptions horizontalCentered="1" verticalCentered="1"/>
  <pageMargins left="0.35433070866141736" right="0.35433070866141736" top="0.3937007874015748" bottom="0.3937007874015748" header="0.5118110236220472" footer="0.5118110236220472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H21" sqref="H21"/>
    </sheetView>
  </sheetViews>
  <sheetFormatPr defaultColWidth="9.00390625" defaultRowHeight="16.5"/>
  <cols>
    <col min="1" max="1" width="21.625" style="0" customWidth="1"/>
    <col min="2" max="2" width="28.625" style="0" customWidth="1"/>
    <col min="3" max="3" width="12.125" style="0" customWidth="1"/>
    <col min="4" max="4" width="8.625" style="0" customWidth="1"/>
    <col min="5" max="5" width="12.125" style="0" customWidth="1"/>
    <col min="6" max="6" width="8.625" style="0" customWidth="1"/>
    <col min="7" max="7" width="12.125" style="0" customWidth="1"/>
    <col min="8" max="8" width="8.625" style="0" customWidth="1"/>
    <col min="9" max="9" width="2.625" style="0" customWidth="1"/>
    <col min="10" max="16" width="13.625" style="0" customWidth="1"/>
  </cols>
  <sheetData>
    <row r="1" spans="1:1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.75" customHeight="1">
      <c r="A2" s="1"/>
      <c r="B2" s="3" t="s">
        <v>31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1"/>
      <c r="B4" s="55" t="s">
        <v>99</v>
      </c>
      <c r="C4" s="56"/>
      <c r="D4" s="56"/>
      <c r="E4" s="56"/>
      <c r="F4" s="56"/>
      <c r="G4" s="56"/>
      <c r="H4" s="56"/>
      <c r="I4" s="1"/>
      <c r="J4" s="1"/>
      <c r="K4" s="1"/>
      <c r="L4" s="1"/>
      <c r="M4" s="1"/>
      <c r="N4" s="1"/>
      <c r="O4" s="1"/>
      <c r="P4" s="1"/>
    </row>
    <row r="5" spans="1:16" ht="21.75" customHeight="1">
      <c r="A5" s="1"/>
      <c r="B5" s="55" t="s">
        <v>115</v>
      </c>
      <c r="C5" s="56"/>
      <c r="D5" s="56"/>
      <c r="E5" s="56"/>
      <c r="F5" s="56"/>
      <c r="G5" s="56"/>
      <c r="H5" s="56"/>
      <c r="I5" s="1"/>
      <c r="J5" s="1"/>
      <c r="K5" s="1"/>
      <c r="L5" s="1"/>
      <c r="M5" s="1"/>
      <c r="N5" s="1"/>
      <c r="O5" s="1"/>
      <c r="P5" s="1"/>
    </row>
    <row r="6" spans="1:16" ht="21.75" customHeight="1">
      <c r="A6" s="1"/>
      <c r="B6" s="4" t="s">
        <v>114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.75" customHeight="1">
      <c r="A7" s="1"/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6" customHeight="1">
      <c r="A8" s="1"/>
      <c r="B8" s="3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 customHeight="1">
      <c r="A9" s="1"/>
      <c r="B9" s="1"/>
      <c r="C9" s="1"/>
      <c r="E9" s="1"/>
      <c r="F9" s="1"/>
      <c r="H9" s="6" t="s">
        <v>4</v>
      </c>
      <c r="I9" s="1"/>
      <c r="J9" s="1"/>
      <c r="K9" s="1"/>
      <c r="L9" s="1"/>
      <c r="M9" s="1"/>
      <c r="N9" s="1"/>
      <c r="O9" s="1"/>
      <c r="P9" s="1"/>
    </row>
    <row r="10" spans="1:16" ht="21.75" customHeight="1">
      <c r="A10" s="1"/>
      <c r="B10" s="53" t="s">
        <v>6</v>
      </c>
      <c r="C10" s="53" t="s">
        <v>97</v>
      </c>
      <c r="D10" s="53"/>
      <c r="E10" s="53" t="s">
        <v>88</v>
      </c>
      <c r="F10" s="53"/>
      <c r="G10" s="53" t="s">
        <v>5</v>
      </c>
      <c r="H10" s="53"/>
      <c r="I10" s="1"/>
      <c r="J10" s="1"/>
      <c r="K10" s="1"/>
      <c r="L10" s="1"/>
      <c r="M10" s="1"/>
      <c r="N10" s="1"/>
      <c r="O10" s="1"/>
      <c r="P10" s="1"/>
    </row>
    <row r="11" spans="1:16" ht="21.75" customHeight="1">
      <c r="A11" s="1"/>
      <c r="B11" s="53"/>
      <c r="C11" s="5" t="s">
        <v>7</v>
      </c>
      <c r="D11" s="5" t="s">
        <v>8</v>
      </c>
      <c r="E11" s="5" t="s">
        <v>7</v>
      </c>
      <c r="F11" s="5" t="s">
        <v>8</v>
      </c>
      <c r="G11" s="5" t="s">
        <v>7</v>
      </c>
      <c r="H11" s="5" t="s">
        <v>8</v>
      </c>
      <c r="I11" s="1"/>
      <c r="J11" s="1"/>
      <c r="K11" s="1"/>
      <c r="L11" s="1"/>
      <c r="M11" s="1"/>
      <c r="N11" s="1"/>
      <c r="O11" s="1"/>
      <c r="P11" s="1"/>
    </row>
    <row r="12" spans="1:16" ht="21.75" customHeight="1">
      <c r="A12" s="1"/>
      <c r="B12" s="24" t="s">
        <v>48</v>
      </c>
      <c r="C12" s="41">
        <v>17398</v>
      </c>
      <c r="D12" s="48">
        <f aca="true" t="shared" si="0" ref="D12:D18">C12/$C$12*100</f>
        <v>100</v>
      </c>
      <c r="E12" s="41">
        <v>16479</v>
      </c>
      <c r="F12" s="49">
        <v>100</v>
      </c>
      <c r="G12" s="46">
        <f>C12-E12</f>
        <v>919</v>
      </c>
      <c r="H12" s="49">
        <f>G12/E12*100</f>
        <v>5.576794708416773</v>
      </c>
      <c r="I12" s="1"/>
      <c r="J12" s="1"/>
      <c r="K12" s="1"/>
      <c r="L12" s="1"/>
      <c r="M12" s="1"/>
      <c r="N12" s="1"/>
      <c r="O12" s="1"/>
      <c r="P12" s="1"/>
    </row>
    <row r="13" spans="1:16" ht="21.75" customHeight="1">
      <c r="A13" s="1"/>
      <c r="B13" s="24" t="s">
        <v>49</v>
      </c>
      <c r="C13" s="37">
        <v>9309</v>
      </c>
      <c r="D13" s="50">
        <f t="shared" si="0"/>
        <v>53.5061501321991</v>
      </c>
      <c r="E13" s="37">
        <v>8269</v>
      </c>
      <c r="F13" s="49">
        <v>50.17901571697312</v>
      </c>
      <c r="G13" s="45">
        <f>C13-E13</f>
        <v>1040</v>
      </c>
      <c r="H13" s="49">
        <f>G13/E13*100</f>
        <v>12.577095174749061</v>
      </c>
      <c r="I13" s="1"/>
      <c r="J13" s="1"/>
      <c r="K13" s="1"/>
      <c r="L13" s="1"/>
      <c r="M13" s="1"/>
      <c r="N13" s="1"/>
      <c r="O13" s="1"/>
      <c r="P13" s="1"/>
    </row>
    <row r="14" spans="1:16" ht="21.75" customHeight="1">
      <c r="A14" s="1"/>
      <c r="B14" s="11" t="s">
        <v>50</v>
      </c>
      <c r="C14" s="40">
        <f>C12-C13</f>
        <v>8089</v>
      </c>
      <c r="D14" s="48">
        <f t="shared" si="0"/>
        <v>46.4938498678009</v>
      </c>
      <c r="E14" s="40">
        <v>8210</v>
      </c>
      <c r="F14" s="51">
        <v>49.82098428302688</v>
      </c>
      <c r="G14" s="40">
        <f>G12-G13</f>
        <v>-121</v>
      </c>
      <c r="H14" s="51">
        <f>G14/$E$14*100</f>
        <v>-1.4738124238733252</v>
      </c>
      <c r="I14" s="1"/>
      <c r="J14" s="1"/>
      <c r="K14" s="1"/>
      <c r="L14" s="1"/>
      <c r="M14" s="1"/>
      <c r="N14" s="1"/>
      <c r="O14" s="1"/>
      <c r="P14" s="1"/>
    </row>
    <row r="15" spans="1:16" ht="21.75" customHeight="1">
      <c r="A15" s="1"/>
      <c r="B15" s="24" t="s">
        <v>51</v>
      </c>
      <c r="C15" s="37">
        <v>335</v>
      </c>
      <c r="D15" s="48">
        <f t="shared" si="0"/>
        <v>1.9255086791585239</v>
      </c>
      <c r="E15" s="37">
        <v>372</v>
      </c>
      <c r="F15" s="49">
        <v>2.2574185326779537</v>
      </c>
      <c r="G15" s="37">
        <f>C15-E15</f>
        <v>-37</v>
      </c>
      <c r="H15" s="49">
        <f>G15/E15*100</f>
        <v>-9.946236559139784</v>
      </c>
      <c r="I15" s="1"/>
      <c r="J15" s="1"/>
      <c r="K15" s="1"/>
      <c r="L15" s="1"/>
      <c r="M15" s="1"/>
      <c r="N15" s="1"/>
      <c r="O15" s="1"/>
      <c r="P15" s="1"/>
    </row>
    <row r="16" spans="1:16" ht="31.5" customHeight="1">
      <c r="A16" s="1"/>
      <c r="B16" s="9" t="s">
        <v>52</v>
      </c>
      <c r="C16" s="37">
        <v>-226</v>
      </c>
      <c r="D16" s="49">
        <f t="shared" si="0"/>
        <v>-1.2989998850442581</v>
      </c>
      <c r="E16" s="37">
        <v>37</v>
      </c>
      <c r="F16" s="49">
        <v>0.22452818739001154</v>
      </c>
      <c r="G16" s="37">
        <f aca="true" t="shared" si="1" ref="G16:G30">C16-E16</f>
        <v>-263</v>
      </c>
      <c r="H16" s="49">
        <f aca="true" t="shared" si="2" ref="H16:H30">G16/E16*100</f>
        <v>-710.8108108108108</v>
      </c>
      <c r="I16" s="1"/>
      <c r="J16" s="1"/>
      <c r="K16" s="1"/>
      <c r="L16" s="1"/>
      <c r="M16" s="1"/>
      <c r="N16" s="1"/>
      <c r="O16" s="1"/>
      <c r="P16" s="1"/>
    </row>
    <row r="17" spans="1:16" ht="21.75" customHeight="1">
      <c r="A17" s="1"/>
      <c r="B17" s="25" t="s">
        <v>53</v>
      </c>
      <c r="C17" s="37">
        <v>91</v>
      </c>
      <c r="D17" s="49">
        <f t="shared" si="0"/>
        <v>0.5230486262788827</v>
      </c>
      <c r="E17" s="37">
        <v>209</v>
      </c>
      <c r="F17" s="49">
        <v>1.2</v>
      </c>
      <c r="G17" s="37">
        <f t="shared" si="1"/>
        <v>-118</v>
      </c>
      <c r="H17" s="49">
        <f t="shared" si="2"/>
        <v>-56.45933014354066</v>
      </c>
      <c r="I17" s="1"/>
      <c r="J17" s="1"/>
      <c r="K17" s="1"/>
      <c r="L17" s="1"/>
      <c r="M17" s="1"/>
      <c r="N17" s="1"/>
      <c r="O17" s="1"/>
      <c r="P17" s="1"/>
    </row>
    <row r="18" spans="1:16" ht="21.75" customHeight="1">
      <c r="A18" s="1"/>
      <c r="B18" s="25" t="s">
        <v>54</v>
      </c>
      <c r="C18" s="45">
        <v>71</v>
      </c>
      <c r="D18" s="49">
        <f t="shared" si="0"/>
        <v>0.40809288423956774</v>
      </c>
      <c r="E18" s="45">
        <v>78</v>
      </c>
      <c r="F18" s="49">
        <v>0.4733296923357</v>
      </c>
      <c r="G18" s="37">
        <f t="shared" si="1"/>
        <v>-7</v>
      </c>
      <c r="H18" s="49">
        <f t="shared" si="2"/>
        <v>-8.974358974358974</v>
      </c>
      <c r="I18" s="1"/>
      <c r="J18" s="1"/>
      <c r="K18" s="1"/>
      <c r="L18" s="1"/>
      <c r="M18" s="1"/>
      <c r="N18" s="1"/>
      <c r="O18" s="1"/>
      <c r="P18" s="1"/>
    </row>
    <row r="19" spans="1:16" ht="21.75" customHeight="1">
      <c r="A19" s="1"/>
      <c r="B19" s="26" t="s">
        <v>55</v>
      </c>
      <c r="C19" s="38" t="s">
        <v>66</v>
      </c>
      <c r="D19" s="20" t="s">
        <v>66</v>
      </c>
      <c r="E19" s="38" t="s">
        <v>82</v>
      </c>
      <c r="F19" s="33" t="s">
        <v>82</v>
      </c>
      <c r="G19" s="38" t="s">
        <v>89</v>
      </c>
      <c r="H19" s="33" t="s">
        <v>89</v>
      </c>
      <c r="I19" s="1"/>
      <c r="J19" s="1"/>
      <c r="K19" s="1"/>
      <c r="L19" s="1"/>
      <c r="M19" s="1"/>
      <c r="N19" s="1"/>
      <c r="O19" s="1"/>
      <c r="P19" s="1"/>
    </row>
    <row r="20" spans="1:16" ht="21.75" customHeight="1">
      <c r="A20" s="1"/>
      <c r="B20" s="24" t="s">
        <v>56</v>
      </c>
      <c r="C20" s="37">
        <v>7</v>
      </c>
      <c r="D20" s="49">
        <v>0.1</v>
      </c>
      <c r="E20" s="37">
        <v>5</v>
      </c>
      <c r="F20" s="33" t="s">
        <v>82</v>
      </c>
      <c r="G20" s="37">
        <f t="shared" si="1"/>
        <v>2</v>
      </c>
      <c r="H20" s="49">
        <f t="shared" si="2"/>
        <v>40</v>
      </c>
      <c r="I20" s="1"/>
      <c r="J20" s="1"/>
      <c r="K20" s="1"/>
      <c r="L20" s="1"/>
      <c r="M20" s="1"/>
      <c r="N20" s="1"/>
      <c r="O20" s="1"/>
      <c r="P20" s="1"/>
    </row>
    <row r="21" spans="1:16" ht="21.75" customHeight="1">
      <c r="A21" s="1"/>
      <c r="B21" s="26" t="s">
        <v>57</v>
      </c>
      <c r="C21" s="37">
        <v>-11</v>
      </c>
      <c r="D21" s="49">
        <f>C21/$C$12*100</f>
        <v>-0.06322565812162317</v>
      </c>
      <c r="E21" s="37">
        <v>-219</v>
      </c>
      <c r="F21" s="49">
        <v>-1.3289641361733115</v>
      </c>
      <c r="G21" s="37">
        <f>C21-E21</f>
        <v>208</v>
      </c>
      <c r="H21" s="52" t="s">
        <v>89</v>
      </c>
      <c r="I21" s="1"/>
      <c r="J21" s="1"/>
      <c r="K21" s="1"/>
      <c r="L21" s="1"/>
      <c r="M21" s="1"/>
      <c r="N21" s="1"/>
      <c r="O21" s="1"/>
      <c r="P21" s="1"/>
    </row>
    <row r="22" spans="1:16" ht="21.75" customHeight="1">
      <c r="A22" s="1"/>
      <c r="B22" s="10" t="s">
        <v>119</v>
      </c>
      <c r="C22" s="39">
        <v>1733</v>
      </c>
      <c r="D22" s="49">
        <f>C22/$C$12*100</f>
        <v>9.960915047706633</v>
      </c>
      <c r="E22" s="39">
        <v>1808</v>
      </c>
      <c r="F22" s="49">
        <v>10.97153953516597</v>
      </c>
      <c r="G22" s="39">
        <f>C22-E22</f>
        <v>-75</v>
      </c>
      <c r="H22" s="49">
        <f>G22/E22*100</f>
        <v>-4.148230088495575</v>
      </c>
      <c r="I22" s="1"/>
      <c r="J22" s="1"/>
      <c r="K22" s="1"/>
      <c r="L22" s="1"/>
      <c r="M22" s="1"/>
      <c r="N22" s="1"/>
      <c r="O22" s="1"/>
      <c r="P22" s="1"/>
    </row>
    <row r="23" spans="1:16" ht="21.75" customHeight="1">
      <c r="A23" s="1"/>
      <c r="B23" s="11" t="s">
        <v>58</v>
      </c>
      <c r="C23" s="40">
        <v>2000</v>
      </c>
      <c r="D23" s="51">
        <f>C23/C12*100</f>
        <v>11.495574203931486</v>
      </c>
      <c r="E23" s="40">
        <v>2290</v>
      </c>
      <c r="F23" s="51">
        <v>13.9</v>
      </c>
      <c r="G23" s="40">
        <f t="shared" si="1"/>
        <v>-290</v>
      </c>
      <c r="H23" s="51">
        <f t="shared" si="2"/>
        <v>-12.663755458515283</v>
      </c>
      <c r="I23" s="1"/>
      <c r="J23" s="1"/>
      <c r="K23" s="1"/>
      <c r="L23" s="1"/>
      <c r="M23" s="1"/>
      <c r="N23" s="1"/>
      <c r="O23" s="1"/>
      <c r="P23" s="1"/>
    </row>
    <row r="24" spans="1:16" ht="21.75" customHeight="1" hidden="1">
      <c r="A24" s="1"/>
      <c r="B24" s="24" t="s">
        <v>59</v>
      </c>
      <c r="C24" s="37">
        <v>2120</v>
      </c>
      <c r="D24" s="34">
        <f>C24/$C$12*100</f>
        <v>12.185308656167376</v>
      </c>
      <c r="E24" s="37">
        <v>2120</v>
      </c>
      <c r="F24" s="34">
        <v>12.86485830450877</v>
      </c>
      <c r="G24" s="37">
        <f t="shared" si="1"/>
        <v>0</v>
      </c>
      <c r="H24" s="34">
        <f t="shared" si="2"/>
        <v>0</v>
      </c>
      <c r="I24" s="1"/>
      <c r="J24" s="1"/>
      <c r="K24" s="1"/>
      <c r="L24" s="1"/>
      <c r="M24" s="1"/>
      <c r="N24" s="1"/>
      <c r="O24" s="1"/>
      <c r="P24" s="1"/>
    </row>
    <row r="25" spans="1:16" ht="21.75" customHeight="1" hidden="1">
      <c r="A25" s="1"/>
      <c r="B25" s="27" t="s">
        <v>60</v>
      </c>
      <c r="C25" s="39">
        <v>312</v>
      </c>
      <c r="D25" s="34">
        <f>C25/$C$12*100</f>
        <v>1.7933095758133117</v>
      </c>
      <c r="E25" s="39">
        <v>312</v>
      </c>
      <c r="F25" s="34">
        <v>1.8933187693428</v>
      </c>
      <c r="G25" s="37">
        <f t="shared" si="1"/>
        <v>0</v>
      </c>
      <c r="H25" s="34">
        <f t="shared" si="2"/>
        <v>0</v>
      </c>
      <c r="I25" s="1"/>
      <c r="J25" s="1"/>
      <c r="K25" s="1"/>
      <c r="L25" s="1"/>
      <c r="M25" s="1"/>
      <c r="N25" s="1"/>
      <c r="O25" s="1"/>
      <c r="P25" s="1"/>
    </row>
    <row r="26" spans="1:16" ht="21.75" customHeight="1">
      <c r="A26" s="1"/>
      <c r="B26" s="11" t="s">
        <v>61</v>
      </c>
      <c r="C26" s="40">
        <v>10089</v>
      </c>
      <c r="D26" s="51">
        <f>C26/C12*100</f>
        <v>57.98942407173239</v>
      </c>
      <c r="E26" s="40">
        <v>10500</v>
      </c>
      <c r="F26" s="51">
        <v>63.71745858365192</v>
      </c>
      <c r="G26" s="40">
        <f t="shared" si="1"/>
        <v>-411</v>
      </c>
      <c r="H26" s="51">
        <f t="shared" si="2"/>
        <v>-3.9142857142857146</v>
      </c>
      <c r="I26" s="1"/>
      <c r="J26" s="1"/>
      <c r="K26" s="1"/>
      <c r="L26" s="1"/>
      <c r="M26" s="1"/>
      <c r="N26" s="1"/>
      <c r="O26" s="1"/>
      <c r="P26" s="1"/>
    </row>
    <row r="27" spans="1:16" ht="21.75" customHeight="1">
      <c r="A27" s="1"/>
      <c r="B27" s="28" t="s">
        <v>62</v>
      </c>
      <c r="C27" s="46">
        <v>1810</v>
      </c>
      <c r="D27" s="49">
        <f>C27/$C$12*100</f>
        <v>10.403494654557994</v>
      </c>
      <c r="E27" s="46">
        <v>2119</v>
      </c>
      <c r="F27" s="49">
        <v>12.85878997511985</v>
      </c>
      <c r="G27" s="37">
        <f t="shared" si="1"/>
        <v>-309</v>
      </c>
      <c r="H27" s="49">
        <f t="shared" si="2"/>
        <v>-14.582350165172251</v>
      </c>
      <c r="I27" s="1"/>
      <c r="J27" s="1"/>
      <c r="K27" s="1"/>
      <c r="L27" s="1"/>
      <c r="M27" s="1"/>
      <c r="N27" s="1"/>
      <c r="O27" s="1"/>
      <c r="P27" s="1"/>
    </row>
    <row r="28" spans="1:16" ht="21.75" customHeight="1">
      <c r="A28" s="1"/>
      <c r="B28" s="26" t="s">
        <v>63</v>
      </c>
      <c r="C28" s="37">
        <v>6501</v>
      </c>
      <c r="D28" s="49">
        <f>C28/$C$12*100</f>
        <v>37.36636394987929</v>
      </c>
      <c r="E28" s="37">
        <v>6619</v>
      </c>
      <c r="F28" s="49">
        <v>40.1</v>
      </c>
      <c r="G28" s="37">
        <f t="shared" si="1"/>
        <v>-118</v>
      </c>
      <c r="H28" s="49">
        <f t="shared" si="2"/>
        <v>-1.782746638465025</v>
      </c>
      <c r="I28" s="1"/>
      <c r="J28" s="1"/>
      <c r="K28" s="1"/>
      <c r="L28" s="1"/>
      <c r="M28" s="1"/>
      <c r="N28" s="1"/>
      <c r="O28" s="1"/>
      <c r="P28" s="1"/>
    </row>
    <row r="29" spans="1:16" ht="21.75" customHeight="1">
      <c r="A29" s="1"/>
      <c r="B29" s="30" t="s">
        <v>64</v>
      </c>
      <c r="C29" s="47" t="s">
        <v>84</v>
      </c>
      <c r="D29" s="32" t="s">
        <v>85</v>
      </c>
      <c r="E29" s="47" t="s">
        <v>82</v>
      </c>
      <c r="F29" s="32" t="s">
        <v>82</v>
      </c>
      <c r="G29" s="47" t="s">
        <v>98</v>
      </c>
      <c r="H29" s="32" t="s">
        <v>85</v>
      </c>
      <c r="I29" s="1"/>
      <c r="J29" s="1"/>
      <c r="K29" s="1"/>
      <c r="L29" s="1"/>
      <c r="M29" s="1"/>
      <c r="N29" s="1"/>
      <c r="O29" s="1"/>
      <c r="P29" s="1"/>
    </row>
    <row r="30" spans="1:16" ht="21.75" customHeight="1">
      <c r="A30" s="1"/>
      <c r="B30" s="29" t="s">
        <v>65</v>
      </c>
      <c r="C30" s="40">
        <f>C26-C27-C28</f>
        <v>1778</v>
      </c>
      <c r="D30" s="51">
        <f>C30/$C$12*100</f>
        <v>10.21956546729509</v>
      </c>
      <c r="E30" s="40">
        <v>1762</v>
      </c>
      <c r="F30" s="51">
        <v>10.692396383275685</v>
      </c>
      <c r="G30" s="40">
        <f t="shared" si="1"/>
        <v>16</v>
      </c>
      <c r="H30" s="51">
        <f t="shared" si="2"/>
        <v>0.9080590238365494</v>
      </c>
      <c r="I30" s="1"/>
      <c r="J30" s="1"/>
      <c r="K30" s="1"/>
      <c r="L30" s="1"/>
      <c r="M30" s="1"/>
      <c r="N30" s="1"/>
      <c r="O30" s="1"/>
      <c r="P30" s="1"/>
    </row>
    <row r="31" spans="1:16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mergeCells count="6">
    <mergeCell ref="B4:H4"/>
    <mergeCell ref="B5:H5"/>
    <mergeCell ref="B10:B11"/>
    <mergeCell ref="C10:D10"/>
    <mergeCell ref="E10:F10"/>
    <mergeCell ref="G10:H10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3">
      <selection activeCell="B21" sqref="B21"/>
    </sheetView>
  </sheetViews>
  <sheetFormatPr defaultColWidth="9.00390625" defaultRowHeight="16.5"/>
  <cols>
    <col min="1" max="1" width="2.625" style="0" customWidth="1"/>
    <col min="2" max="2" width="102.625" style="0" customWidth="1"/>
    <col min="3" max="3" width="4.625" style="0" customWidth="1"/>
    <col min="4" max="16" width="13.625" style="0" customWidth="1"/>
  </cols>
  <sheetData>
    <row r="1" spans="1:16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1.5" customHeight="1">
      <c r="A3" s="4"/>
      <c r="B3" s="3" t="s">
        <v>67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1.5" customHeight="1">
      <c r="A4" s="4"/>
      <c r="B4" s="3" t="s">
        <v>68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4" customHeight="1">
      <c r="A5" s="4"/>
      <c r="B5" s="4" t="s">
        <v>77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4" customHeight="1">
      <c r="A6" s="4"/>
      <c r="B6" s="4" t="s">
        <v>111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4" customHeight="1">
      <c r="A7" s="4"/>
      <c r="B7" s="4" t="s">
        <v>100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4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31.5" customHeight="1">
      <c r="A9" s="4"/>
      <c r="B9" s="3" t="s">
        <v>69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4" customHeight="1">
      <c r="A10" s="4"/>
      <c r="B10" s="4" t="s">
        <v>70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" customHeight="1">
      <c r="A11" s="4"/>
      <c r="B11" s="4" t="s">
        <v>112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4" customHeight="1">
      <c r="A12" s="4"/>
      <c r="B12" s="4" t="s">
        <v>71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4" customHeight="1">
      <c r="A13" s="4"/>
      <c r="B13" s="4" t="s">
        <v>101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4" customHeight="1">
      <c r="A14" s="4"/>
      <c r="B14" s="4" t="s">
        <v>78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4" customHeight="1">
      <c r="A15" s="4"/>
      <c r="B15" s="4" t="s">
        <v>102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4" customHeight="1">
      <c r="A16" s="4"/>
      <c r="B16" s="4" t="s">
        <v>103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4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31.5" customHeight="1">
      <c r="A18" s="4"/>
      <c r="B18" s="3" t="s">
        <v>72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4" customHeight="1">
      <c r="A19" s="4"/>
      <c r="B19" s="4" t="s">
        <v>86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4" customHeight="1">
      <c r="A20" s="4"/>
      <c r="B20" s="4" t="s">
        <v>120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4" customHeight="1">
      <c r="A21" s="4"/>
      <c r="B21" s="4" t="s">
        <v>126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4" customHeight="1">
      <c r="A22" s="4"/>
      <c r="B22" s="4" t="s">
        <v>87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4" customHeight="1">
      <c r="A23" s="4"/>
      <c r="B23" s="4" t="s">
        <v>104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4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4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4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4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24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24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4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24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24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4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4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4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24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24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24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24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24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4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24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4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24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24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24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24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24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24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24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24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24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24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24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24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24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24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24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24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24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24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24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24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24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24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24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24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24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24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24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</sheetData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B7">
      <selection activeCell="B22" sqref="B22"/>
    </sheetView>
  </sheetViews>
  <sheetFormatPr defaultColWidth="9.00390625" defaultRowHeight="16.5"/>
  <cols>
    <col min="1" max="1" width="15.625" style="0" customWidth="1"/>
    <col min="2" max="2" width="105.625" style="0" customWidth="1"/>
    <col min="3" max="3" width="4.625" style="0" customWidth="1"/>
    <col min="4" max="16" width="13.625" style="0" customWidth="1"/>
  </cols>
  <sheetData>
    <row r="1" spans="1:16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1.5" customHeight="1">
      <c r="A3" s="4"/>
      <c r="B3" s="3" t="s">
        <v>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customHeight="1">
      <c r="A4" s="4"/>
      <c r="B4" s="4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4" customHeight="1">
      <c r="A5" s="4"/>
      <c r="B5" s="4" t="s">
        <v>80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4" customHeight="1">
      <c r="A6" s="4"/>
      <c r="B6" s="4" t="s">
        <v>105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4" customHeight="1">
      <c r="A7" s="4"/>
      <c r="B7" s="4" t="s">
        <v>106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4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4" customHeight="1">
      <c r="A9" s="4"/>
      <c r="B9" s="4" t="s">
        <v>75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4" customHeight="1">
      <c r="A10" s="4"/>
      <c r="B10" s="4" t="s">
        <v>90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" customHeight="1">
      <c r="A11" s="4"/>
      <c r="B11" s="4" t="s">
        <v>107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4" customHeight="1">
      <c r="A12" s="4"/>
      <c r="B12" s="4" t="s">
        <v>108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4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4" customHeight="1">
      <c r="A14" s="4"/>
      <c r="B14" s="4" t="s">
        <v>76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4" customHeight="1">
      <c r="A15" s="4"/>
      <c r="B15" s="4" t="s">
        <v>81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4" customHeight="1">
      <c r="A16" s="4"/>
      <c r="B16" s="4" t="s">
        <v>109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4" customHeight="1">
      <c r="A17" s="4"/>
      <c r="B17" s="4" t="s">
        <v>110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4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4" customHeight="1">
      <c r="A19" s="4"/>
      <c r="B19" s="4" t="s">
        <v>79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4" customHeight="1">
      <c r="A20" s="4"/>
      <c r="B20" s="4" t="s">
        <v>121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4" customHeight="1">
      <c r="A21" s="4"/>
      <c r="B21" s="4" t="s">
        <v>122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4" customHeight="1">
      <c r="A22" s="4"/>
      <c r="B22" s="4" t="s">
        <v>123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4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4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4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4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4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24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24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4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24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24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4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4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4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24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24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24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24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24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4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24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4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24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24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24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24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24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24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24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24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24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24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24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24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24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24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24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24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24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24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24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24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24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24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24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24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24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24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</sheetData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顧石望</cp:lastModifiedBy>
  <cp:lastPrinted>2009-06-15T07:52:00Z</cp:lastPrinted>
  <dcterms:created xsi:type="dcterms:W3CDTF">2004-03-24T02:54:26Z</dcterms:created>
  <dcterms:modified xsi:type="dcterms:W3CDTF">2009-06-19T06:56:02Z</dcterms:modified>
  <cp:category/>
  <cp:version/>
  <cp:contentType/>
  <cp:contentStatus/>
</cp:coreProperties>
</file>