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670" tabRatio="865" activeTab="0"/>
  </bookViews>
  <sheets>
    <sheet name="全體－業務量統計表" sheetId="1" r:id="rId1"/>
    <sheet name="全體－業務彙總日報表" sheetId="2" r:id="rId2"/>
  </sheets>
  <definedNames>
    <definedName name="全體_業務量統計表_二" localSheetId="0">'全體－業務量統計表'!$A$4:$H$205</definedName>
  </definedNames>
  <calcPr fullCalcOnLoad="1"/>
</workbook>
</file>

<file path=xl/sharedStrings.xml><?xml version="1.0" encoding="utf-8"?>
<sst xmlns="http://schemas.openxmlformats.org/spreadsheetml/2006/main" count="105" uniqueCount="38">
  <si>
    <t>買入</t>
  </si>
  <si>
    <t>賣出</t>
  </si>
  <si>
    <t>金額</t>
  </si>
  <si>
    <t>筆數</t>
  </si>
  <si>
    <t>買入人民幣</t>
  </si>
  <si>
    <t>小計</t>
  </si>
  <si>
    <t>大陸地區人民</t>
  </si>
  <si>
    <t>其他國家或地區人民</t>
  </si>
  <si>
    <t>合計</t>
  </si>
  <si>
    <t>單位：人民幣千元</t>
  </si>
  <si>
    <t>金融機構辦理</t>
  </si>
  <si>
    <t>臺灣地區人民</t>
  </si>
  <si>
    <t>大陸地區人民</t>
  </si>
  <si>
    <t>其他國家或地區人民</t>
  </si>
  <si>
    <t>收兌處辦理</t>
  </si>
  <si>
    <t>買賣別</t>
  </si>
  <si>
    <t>交易對象別</t>
  </si>
  <si>
    <r>
      <t>筆數</t>
    </r>
    <r>
      <rPr>
        <sz val="16"/>
        <rFont val="Arial"/>
        <family val="2"/>
      </rPr>
      <t>(</t>
    </r>
    <r>
      <rPr>
        <sz val="16"/>
        <rFont val="標楷體"/>
        <family val="4"/>
      </rPr>
      <t>件</t>
    </r>
    <r>
      <rPr>
        <sz val="16"/>
        <rFont val="Arial"/>
        <family val="2"/>
      </rPr>
      <t>)</t>
    </r>
  </si>
  <si>
    <t>合計</t>
  </si>
  <si>
    <t>交易日期</t>
  </si>
  <si>
    <t>買入人民幣</t>
  </si>
  <si>
    <t>賣出人民幣</t>
  </si>
  <si>
    <t>臺灣</t>
  </si>
  <si>
    <t>金馬</t>
  </si>
  <si>
    <t>賣出人民幣</t>
  </si>
  <si>
    <t>＊</t>
  </si>
  <si>
    <t>94年10月</t>
  </si>
  <si>
    <t>94年11月</t>
  </si>
  <si>
    <t>94年12月</t>
  </si>
  <si>
    <t>97年1月</t>
  </si>
  <si>
    <t>97年2月</t>
  </si>
  <si>
    <t>97年3月</t>
  </si>
  <si>
    <t>97年4月</t>
  </si>
  <si>
    <t>97年5月</t>
  </si>
  <si>
    <t>97年6月</t>
  </si>
  <si>
    <r>
      <t>97</t>
    </r>
    <r>
      <rPr>
        <sz val="16"/>
        <rFont val="標楷體"/>
        <family val="4"/>
      </rPr>
      <t>年</t>
    </r>
    <r>
      <rPr>
        <sz val="16"/>
        <rFont val="Arial"/>
        <family val="2"/>
      </rPr>
      <t>6</t>
    </r>
    <r>
      <rPr>
        <sz val="16"/>
        <rFont val="標楷體"/>
        <family val="4"/>
      </rPr>
      <t>月</t>
    </r>
    <r>
      <rPr>
        <sz val="16"/>
        <rFont val="Arial"/>
        <family val="2"/>
      </rPr>
      <t>30</t>
    </r>
    <r>
      <rPr>
        <sz val="16"/>
        <rFont val="標楷體"/>
        <family val="4"/>
      </rPr>
      <t>日</t>
    </r>
    <r>
      <rPr>
        <sz val="16"/>
        <rFont val="Arial"/>
        <family val="2"/>
      </rPr>
      <t xml:space="preserve">  </t>
    </r>
    <r>
      <rPr>
        <sz val="16"/>
        <rFont val="標楷體"/>
        <family val="4"/>
      </rPr>
      <t>至</t>
    </r>
    <r>
      <rPr>
        <sz val="16"/>
        <rFont val="Arial"/>
        <family val="2"/>
      </rPr>
      <t xml:space="preserve">    97</t>
    </r>
    <r>
      <rPr>
        <sz val="16"/>
        <rFont val="標楷體"/>
        <family val="4"/>
      </rPr>
      <t>年</t>
    </r>
    <r>
      <rPr>
        <sz val="16"/>
        <rFont val="Arial"/>
        <family val="2"/>
      </rPr>
      <t>7</t>
    </r>
    <r>
      <rPr>
        <sz val="16"/>
        <rFont val="標楷體"/>
        <family val="4"/>
      </rPr>
      <t>月</t>
    </r>
    <r>
      <rPr>
        <sz val="16"/>
        <rFont val="Arial"/>
        <family val="2"/>
      </rPr>
      <t>9</t>
    </r>
    <r>
      <rPr>
        <sz val="16"/>
        <rFont val="標楷體"/>
        <family val="4"/>
      </rPr>
      <t>日</t>
    </r>
  </si>
  <si>
    <t>臺灣地區金融機構辦理人民幣現鈔買賣業務彙總</t>
  </si>
  <si>
    <t>97年6月30日　至  7月9日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</si>
</sst>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e&quot;年&quot;m&quot;月&quot;"/>
    <numFmt numFmtId="183" formatCode="[$-404]e&quot;年&quot;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4"/>
      <name val="標楷體"/>
      <family val="4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6"/>
      <color indexed="10"/>
      <name val="標楷體"/>
      <family val="4"/>
    </font>
    <font>
      <sz val="16"/>
      <color indexed="12"/>
      <name val="標楷體"/>
      <family val="4"/>
    </font>
    <font>
      <sz val="16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22"/>
      <name val="標楷體"/>
      <family val="4"/>
    </font>
    <font>
      <b/>
      <sz val="12"/>
      <name val="新細明體"/>
      <family val="1"/>
    </font>
    <font>
      <b/>
      <sz val="16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77" fontId="4" fillId="0" borderId="1" xfId="0" applyNumberFormat="1" applyFont="1" applyBorder="1" applyAlignment="1">
      <alignment/>
    </xf>
    <xf numFmtId="177" fontId="4" fillId="0" borderId="1" xfId="0" applyNumberFormat="1" applyFont="1" applyFill="1" applyBorder="1" applyAlignment="1">
      <alignment/>
    </xf>
    <xf numFmtId="177" fontId="16" fillId="3" borderId="3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16" fillId="0" borderId="3" xfId="0" applyFont="1" applyBorder="1" applyAlignment="1">
      <alignment/>
    </xf>
    <xf numFmtId="177" fontId="16" fillId="0" borderId="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Alignment="1">
      <alignment shrinkToFit="1"/>
    </xf>
    <xf numFmtId="177" fontId="3" fillId="0" borderId="1" xfId="0" applyNumberFormat="1" applyFont="1" applyBorder="1" applyAlignment="1">
      <alignment horizontal="center" shrinkToFit="1"/>
    </xf>
    <xf numFmtId="0" fontId="4" fillId="0" borderId="5" xfId="0" applyFont="1" applyBorder="1" applyAlignment="1">
      <alignment/>
    </xf>
    <xf numFmtId="58" fontId="4" fillId="0" borderId="0" xfId="0" applyNumberFormat="1" applyFont="1" applyAlignment="1">
      <alignment shrinkToFit="1"/>
    </xf>
    <xf numFmtId="58" fontId="0" fillId="0" borderId="0" xfId="0" applyNumberFormat="1" applyAlignment="1">
      <alignment shrinkToFit="1"/>
    </xf>
    <xf numFmtId="0" fontId="4" fillId="0" borderId="6" xfId="0" applyFont="1" applyBorder="1" applyAlignment="1">
      <alignment/>
    </xf>
    <xf numFmtId="58" fontId="0" fillId="0" borderId="6" xfId="0" applyNumberFormat="1" applyBorder="1" applyAlignment="1">
      <alignment shrinkToFit="1"/>
    </xf>
    <xf numFmtId="177" fontId="4" fillId="0" borderId="6" xfId="0" applyNumberFormat="1" applyFont="1" applyBorder="1" applyAlignment="1">
      <alignment shrinkToFit="1"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 shrinkToFit="1"/>
    </xf>
    <xf numFmtId="58" fontId="19" fillId="0" borderId="0" xfId="0" applyNumberFormat="1" applyFont="1" applyBorder="1" applyAlignment="1">
      <alignment shrinkToFit="1"/>
    </xf>
    <xf numFmtId="58" fontId="19" fillId="0" borderId="0" xfId="0" applyNumberFormat="1" applyFont="1" applyAlignment="1">
      <alignment shrinkToFit="1"/>
    </xf>
    <xf numFmtId="58" fontId="19" fillId="0" borderId="1" xfId="0" applyNumberFormat="1" applyFont="1" applyBorder="1" applyAlignment="1">
      <alignment shrinkToFit="1"/>
    </xf>
    <xf numFmtId="177" fontId="4" fillId="0" borderId="1" xfId="0" applyNumberFormat="1" applyFont="1" applyBorder="1" applyAlignment="1">
      <alignment shrinkToFit="1"/>
    </xf>
    <xf numFmtId="58" fontId="0" fillId="0" borderId="1" xfId="0" applyNumberFormat="1" applyBorder="1" applyAlignment="1">
      <alignment shrinkToFit="1"/>
    </xf>
    <xf numFmtId="58" fontId="0" fillId="0" borderId="1" xfId="0" applyNumberFormat="1" applyBorder="1" applyAlignment="1">
      <alignment horizontal="left" shrinkToFit="1"/>
    </xf>
    <xf numFmtId="0" fontId="4" fillId="0" borderId="7" xfId="0" applyFont="1" applyBorder="1" applyAlignment="1">
      <alignment/>
    </xf>
    <xf numFmtId="58" fontId="19" fillId="0" borderId="7" xfId="0" applyNumberFormat="1" applyFont="1" applyBorder="1" applyAlignment="1">
      <alignment shrinkToFit="1"/>
    </xf>
    <xf numFmtId="177" fontId="4" fillId="0" borderId="7" xfId="0" applyNumberFormat="1" applyFont="1" applyBorder="1" applyAlignment="1">
      <alignment shrinkToFit="1"/>
    </xf>
    <xf numFmtId="58" fontId="3" fillId="0" borderId="1" xfId="0" applyNumberFormat="1" applyFont="1" applyBorder="1" applyAlignment="1">
      <alignment horizontal="center" vertical="center" shrinkToFit="1"/>
    </xf>
    <xf numFmtId="58" fontId="4" fillId="0" borderId="1" xfId="0" applyNumberFormat="1" applyFont="1" applyBorder="1" applyAlignment="1">
      <alignment horizontal="center" vertical="center" shrinkToFit="1"/>
    </xf>
    <xf numFmtId="177" fontId="20" fillId="0" borderId="8" xfId="0" applyNumberFormat="1" applyFont="1" applyBorder="1" applyAlignment="1">
      <alignment horizontal="center" shrinkToFit="1"/>
    </xf>
    <xf numFmtId="58" fontId="4" fillId="0" borderId="0" xfId="0" applyNumberFormat="1" applyFont="1" applyAlignment="1">
      <alignment horizontal="left" shrinkToFit="1"/>
    </xf>
    <xf numFmtId="0" fontId="0" fillId="0" borderId="0" xfId="0" applyAlignment="1">
      <alignment horizontal="left" shrinkToFit="1"/>
    </xf>
    <xf numFmtId="177" fontId="3" fillId="0" borderId="1" xfId="0" applyNumberFormat="1" applyFont="1" applyBorder="1" applyAlignment="1">
      <alignment horizontal="center" shrinkToFit="1"/>
    </xf>
    <xf numFmtId="177" fontId="4" fillId="0" borderId="1" xfId="0" applyNumberFormat="1" applyFont="1" applyBorder="1" applyAlignment="1">
      <alignment horizontal="center" shrinkToFi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textRotation="255" shrinkToFit="1"/>
    </xf>
    <xf numFmtId="0" fontId="4" fillId="2" borderId="1" xfId="0" applyFont="1" applyFill="1" applyBorder="1" applyAlignment="1">
      <alignment horizontal="center" vertical="top" textRotation="255" shrinkToFit="1"/>
    </xf>
    <xf numFmtId="49" fontId="3" fillId="2" borderId="5" xfId="0" applyNumberFormat="1" applyFont="1" applyFill="1" applyBorder="1" applyAlignment="1">
      <alignment horizontal="center" vertical="top" textRotation="255" shrinkToFit="1"/>
    </xf>
    <xf numFmtId="0" fontId="4" fillId="2" borderId="9" xfId="0" applyFont="1" applyFill="1" applyBorder="1" applyAlignment="1">
      <alignment shrinkToFit="1"/>
    </xf>
    <xf numFmtId="0" fontId="4" fillId="2" borderId="2" xfId="0" applyFont="1" applyFill="1" applyBorder="1" applyAlignment="1">
      <alignment shrinkToFit="1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104900"/>
          <a:ext cx="23622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206"/>
  <sheetViews>
    <sheetView tabSelected="1" workbookViewId="0" topLeftCell="B1">
      <selection activeCell="C212" sqref="C212"/>
    </sheetView>
  </sheetViews>
  <sheetFormatPr defaultColWidth="9.00390625" defaultRowHeight="16.5" outlineLevelRow="3"/>
  <cols>
    <col min="1" max="1" width="3.25390625" style="3" hidden="1" customWidth="1"/>
    <col min="2" max="2" width="17.00390625" style="23" customWidth="1"/>
    <col min="3" max="8" width="11.625" style="20" customWidth="1"/>
    <col min="9" max="16384" width="9.00390625" style="3" customWidth="1"/>
  </cols>
  <sheetData>
    <row r="1" spans="4:7" ht="21">
      <c r="D1" s="41" t="s">
        <v>37</v>
      </c>
      <c r="E1" s="41"/>
      <c r="F1" s="42"/>
      <c r="G1" s="43"/>
    </row>
    <row r="2" spans="1:8" ht="19.5">
      <c r="A2" s="22"/>
      <c r="B2" s="39" t="s">
        <v>19</v>
      </c>
      <c r="C2" s="44" t="s">
        <v>20</v>
      </c>
      <c r="D2" s="45"/>
      <c r="E2" s="44" t="s">
        <v>21</v>
      </c>
      <c r="F2" s="45"/>
      <c r="G2" s="44" t="s">
        <v>8</v>
      </c>
      <c r="H2" s="45"/>
    </row>
    <row r="3" spans="1:8" ht="19.5" outlineLevel="1">
      <c r="A3" s="15"/>
      <c r="B3" s="40"/>
      <c r="C3" s="21" t="s">
        <v>22</v>
      </c>
      <c r="D3" s="21" t="s">
        <v>23</v>
      </c>
      <c r="E3" s="21" t="s">
        <v>22</v>
      </c>
      <c r="F3" s="21" t="s">
        <v>23</v>
      </c>
      <c r="G3" s="21" t="s">
        <v>0</v>
      </c>
      <c r="H3" s="21" t="s">
        <v>1</v>
      </c>
    </row>
    <row r="4" spans="1:8" ht="18" hidden="1" outlineLevel="3">
      <c r="A4" s="25"/>
      <c r="B4" s="26">
        <v>38656</v>
      </c>
      <c r="C4" s="27">
        <v>0</v>
      </c>
      <c r="D4" s="27">
        <v>1379</v>
      </c>
      <c r="E4" s="27">
        <v>0</v>
      </c>
      <c r="F4" s="27">
        <v>16872</v>
      </c>
      <c r="G4" s="27">
        <v>1379</v>
      </c>
      <c r="H4" s="27">
        <v>16872</v>
      </c>
    </row>
    <row r="5" spans="1:8" ht="18" hidden="1" outlineLevel="2" collapsed="1">
      <c r="A5" s="28"/>
      <c r="B5" s="30" t="s">
        <v>26</v>
      </c>
      <c r="C5" s="29">
        <f aca="true" t="shared" si="0" ref="C5:H5">SUBTOTAL(9,C4:C4)</f>
        <v>0</v>
      </c>
      <c r="D5" s="29">
        <f t="shared" si="0"/>
        <v>1379</v>
      </c>
      <c r="E5" s="29">
        <f t="shared" si="0"/>
        <v>0</v>
      </c>
      <c r="F5" s="29">
        <f t="shared" si="0"/>
        <v>16872</v>
      </c>
      <c r="G5" s="29">
        <f t="shared" si="0"/>
        <v>1379</v>
      </c>
      <c r="H5" s="29">
        <f t="shared" si="0"/>
        <v>16872</v>
      </c>
    </row>
    <row r="6" spans="2:8" ht="18" hidden="1" outlineLevel="3">
      <c r="B6" s="24">
        <v>38686</v>
      </c>
      <c r="C6" s="20">
        <v>0</v>
      </c>
      <c r="D6" s="20">
        <v>1943</v>
      </c>
      <c r="E6" s="20">
        <v>0</v>
      </c>
      <c r="F6" s="20">
        <v>14854</v>
      </c>
      <c r="G6" s="20">
        <v>1943</v>
      </c>
      <c r="H6" s="20">
        <v>14854</v>
      </c>
    </row>
    <row r="7" spans="2:8" ht="18" hidden="1" outlineLevel="2" collapsed="1">
      <c r="B7" s="31" t="s">
        <v>27</v>
      </c>
      <c r="C7" s="20">
        <f aca="true" t="shared" si="1" ref="C7:H7">SUBTOTAL(9,C6:C6)</f>
        <v>0</v>
      </c>
      <c r="D7" s="20">
        <f t="shared" si="1"/>
        <v>1943</v>
      </c>
      <c r="E7" s="20">
        <f t="shared" si="1"/>
        <v>0</v>
      </c>
      <c r="F7" s="20">
        <f t="shared" si="1"/>
        <v>14854</v>
      </c>
      <c r="G7" s="20">
        <f t="shared" si="1"/>
        <v>1943</v>
      </c>
      <c r="H7" s="20">
        <f t="shared" si="1"/>
        <v>14854</v>
      </c>
    </row>
    <row r="8" spans="2:8" ht="18" hidden="1" outlineLevel="3">
      <c r="B8" s="24">
        <v>38717</v>
      </c>
      <c r="C8" s="20">
        <v>0</v>
      </c>
      <c r="D8" s="20">
        <v>2242</v>
      </c>
      <c r="E8" s="20">
        <v>0</v>
      </c>
      <c r="F8" s="20">
        <v>18315</v>
      </c>
      <c r="G8" s="20">
        <v>2242</v>
      </c>
      <c r="H8" s="20">
        <v>18315</v>
      </c>
    </row>
    <row r="9" spans="2:8" ht="18" hidden="1" outlineLevel="2" collapsed="1">
      <c r="B9" s="31" t="s">
        <v>28</v>
      </c>
      <c r="C9" s="20">
        <f aca="true" t="shared" si="2" ref="C9:H9">SUBTOTAL(9,C8:C8)</f>
        <v>0</v>
      </c>
      <c r="D9" s="20">
        <f t="shared" si="2"/>
        <v>2242</v>
      </c>
      <c r="E9" s="20">
        <f t="shared" si="2"/>
        <v>0</v>
      </c>
      <c r="F9" s="20">
        <f t="shared" si="2"/>
        <v>18315</v>
      </c>
      <c r="G9" s="20">
        <f t="shared" si="2"/>
        <v>2242</v>
      </c>
      <c r="H9" s="20">
        <f t="shared" si="2"/>
        <v>18315</v>
      </c>
    </row>
    <row r="10" spans="1:8" ht="18" hidden="1" outlineLevel="3">
      <c r="A10" s="16" t="s">
        <v>25</v>
      </c>
      <c r="B10" s="34">
        <v>39448</v>
      </c>
      <c r="C10" s="33">
        <v>0</v>
      </c>
      <c r="D10" s="33">
        <v>28</v>
      </c>
      <c r="E10" s="33">
        <v>0</v>
      </c>
      <c r="F10" s="33">
        <v>330</v>
      </c>
      <c r="G10" s="33">
        <v>28</v>
      </c>
      <c r="H10" s="33">
        <v>330</v>
      </c>
    </row>
    <row r="11" spans="1:8" ht="18" hidden="1" outlineLevel="3">
      <c r="A11" s="16"/>
      <c r="B11" s="34">
        <v>39449</v>
      </c>
      <c r="C11" s="33">
        <v>0</v>
      </c>
      <c r="D11" s="33">
        <v>67</v>
      </c>
      <c r="E11" s="33">
        <v>0</v>
      </c>
      <c r="F11" s="33">
        <v>311</v>
      </c>
      <c r="G11" s="33">
        <v>67</v>
      </c>
      <c r="H11" s="33">
        <v>311</v>
      </c>
    </row>
    <row r="12" spans="1:8" ht="18" hidden="1" outlineLevel="3">
      <c r="A12" s="16"/>
      <c r="B12" s="34">
        <v>39450</v>
      </c>
      <c r="C12" s="33">
        <v>0</v>
      </c>
      <c r="D12" s="33">
        <v>31</v>
      </c>
      <c r="E12" s="33">
        <v>0</v>
      </c>
      <c r="F12" s="33">
        <v>375</v>
      </c>
      <c r="G12" s="33">
        <v>31</v>
      </c>
      <c r="H12" s="33">
        <v>375</v>
      </c>
    </row>
    <row r="13" spans="1:8" ht="18" hidden="1" outlineLevel="3">
      <c r="A13" s="16"/>
      <c r="B13" s="34">
        <v>39451</v>
      </c>
      <c r="C13" s="33">
        <v>0</v>
      </c>
      <c r="D13" s="33">
        <v>138</v>
      </c>
      <c r="E13" s="33">
        <v>0</v>
      </c>
      <c r="F13" s="33">
        <v>725</v>
      </c>
      <c r="G13" s="33">
        <v>138</v>
      </c>
      <c r="H13" s="33">
        <v>725</v>
      </c>
    </row>
    <row r="14" spans="1:8" ht="18" hidden="1" outlineLevel="3">
      <c r="A14" s="16" t="s">
        <v>25</v>
      </c>
      <c r="B14" s="34">
        <v>39452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</row>
    <row r="15" spans="1:8" ht="18" hidden="1" outlineLevel="3">
      <c r="A15" s="16" t="s">
        <v>25</v>
      </c>
      <c r="B15" s="34">
        <v>39453</v>
      </c>
      <c r="C15" s="33">
        <v>0</v>
      </c>
      <c r="D15" s="33">
        <v>91</v>
      </c>
      <c r="E15" s="33">
        <v>0</v>
      </c>
      <c r="F15" s="33">
        <v>292</v>
      </c>
      <c r="G15" s="33">
        <v>91</v>
      </c>
      <c r="H15" s="33">
        <v>292</v>
      </c>
    </row>
    <row r="16" spans="1:8" ht="18" hidden="1" outlineLevel="3">
      <c r="A16" s="16"/>
      <c r="B16" s="34">
        <v>39454</v>
      </c>
      <c r="C16" s="33">
        <v>0</v>
      </c>
      <c r="D16" s="33">
        <v>61</v>
      </c>
      <c r="E16" s="33">
        <v>0</v>
      </c>
      <c r="F16" s="33">
        <v>740</v>
      </c>
      <c r="G16" s="33">
        <v>61</v>
      </c>
      <c r="H16" s="33">
        <v>740</v>
      </c>
    </row>
    <row r="17" spans="1:8" ht="18" hidden="1" outlineLevel="3">
      <c r="A17" s="16"/>
      <c r="B17" s="34">
        <v>39455</v>
      </c>
      <c r="C17" s="33">
        <v>0</v>
      </c>
      <c r="D17" s="33">
        <v>78</v>
      </c>
      <c r="E17" s="33">
        <v>0</v>
      </c>
      <c r="F17" s="33">
        <v>629</v>
      </c>
      <c r="G17" s="33">
        <v>78</v>
      </c>
      <c r="H17" s="33">
        <v>629</v>
      </c>
    </row>
    <row r="18" spans="1:8" ht="18" hidden="1" outlineLevel="3">
      <c r="A18" s="16"/>
      <c r="B18" s="34">
        <v>39456</v>
      </c>
      <c r="C18" s="33">
        <v>0</v>
      </c>
      <c r="D18" s="33">
        <v>46</v>
      </c>
      <c r="E18" s="33">
        <v>0</v>
      </c>
      <c r="F18" s="33">
        <v>595</v>
      </c>
      <c r="G18" s="33">
        <v>46</v>
      </c>
      <c r="H18" s="33">
        <v>595</v>
      </c>
    </row>
    <row r="19" spans="1:8" ht="18" hidden="1" outlineLevel="3">
      <c r="A19" s="16"/>
      <c r="B19" s="34">
        <v>39457</v>
      </c>
      <c r="C19" s="33">
        <v>0</v>
      </c>
      <c r="D19" s="33">
        <v>24</v>
      </c>
      <c r="E19" s="33">
        <v>0</v>
      </c>
      <c r="F19" s="33">
        <v>597</v>
      </c>
      <c r="G19" s="33">
        <v>24</v>
      </c>
      <c r="H19" s="33">
        <v>597</v>
      </c>
    </row>
    <row r="20" spans="1:8" ht="18" hidden="1" outlineLevel="3">
      <c r="A20" s="16"/>
      <c r="B20" s="34">
        <v>39458</v>
      </c>
      <c r="C20" s="33">
        <v>0</v>
      </c>
      <c r="D20" s="33">
        <v>74</v>
      </c>
      <c r="E20" s="33">
        <v>0</v>
      </c>
      <c r="F20" s="33">
        <v>350</v>
      </c>
      <c r="G20" s="33">
        <v>74</v>
      </c>
      <c r="H20" s="33">
        <v>350</v>
      </c>
    </row>
    <row r="21" spans="1:8" ht="18" hidden="1" outlineLevel="3">
      <c r="A21" s="16" t="s">
        <v>25</v>
      </c>
      <c r="B21" s="34">
        <v>39459</v>
      </c>
      <c r="C21" s="33">
        <v>0</v>
      </c>
      <c r="D21" s="33">
        <v>58</v>
      </c>
      <c r="E21" s="33">
        <v>0</v>
      </c>
      <c r="F21" s="33">
        <v>458</v>
      </c>
      <c r="G21" s="33">
        <v>58</v>
      </c>
      <c r="H21" s="33">
        <v>458</v>
      </c>
    </row>
    <row r="22" spans="1:8" ht="18" hidden="1" outlineLevel="3">
      <c r="A22" s="16" t="s">
        <v>25</v>
      </c>
      <c r="B22" s="34">
        <v>39460</v>
      </c>
      <c r="C22" s="33">
        <v>0</v>
      </c>
      <c r="D22" s="33">
        <v>46</v>
      </c>
      <c r="E22" s="33">
        <v>0</v>
      </c>
      <c r="F22" s="33">
        <v>397</v>
      </c>
      <c r="G22" s="33">
        <v>46</v>
      </c>
      <c r="H22" s="33">
        <v>397</v>
      </c>
    </row>
    <row r="23" spans="1:8" ht="18" hidden="1" outlineLevel="3">
      <c r="A23" s="16"/>
      <c r="B23" s="34">
        <v>39461</v>
      </c>
      <c r="C23" s="33">
        <v>0</v>
      </c>
      <c r="D23" s="33">
        <v>103</v>
      </c>
      <c r="E23" s="33">
        <v>0</v>
      </c>
      <c r="F23" s="33">
        <v>438</v>
      </c>
      <c r="G23" s="33">
        <v>103</v>
      </c>
      <c r="H23" s="33">
        <v>438</v>
      </c>
    </row>
    <row r="24" spans="1:8" ht="18" hidden="1" outlineLevel="3">
      <c r="A24" s="16"/>
      <c r="B24" s="34">
        <v>39462</v>
      </c>
      <c r="C24" s="33">
        <v>0</v>
      </c>
      <c r="D24" s="33">
        <v>28</v>
      </c>
      <c r="E24" s="33">
        <v>0</v>
      </c>
      <c r="F24" s="33">
        <v>542</v>
      </c>
      <c r="G24" s="33">
        <v>28</v>
      </c>
      <c r="H24" s="33">
        <v>542</v>
      </c>
    </row>
    <row r="25" spans="1:8" ht="18" hidden="1" outlineLevel="3">
      <c r="A25" s="16"/>
      <c r="B25" s="34">
        <v>39463</v>
      </c>
      <c r="C25" s="33">
        <v>0</v>
      </c>
      <c r="D25" s="33">
        <v>31</v>
      </c>
      <c r="E25" s="33">
        <v>0</v>
      </c>
      <c r="F25" s="33">
        <v>426</v>
      </c>
      <c r="G25" s="33">
        <v>31</v>
      </c>
      <c r="H25" s="33">
        <v>426</v>
      </c>
    </row>
    <row r="26" spans="1:8" ht="18" hidden="1" outlineLevel="3">
      <c r="A26" s="16"/>
      <c r="B26" s="34">
        <v>39464</v>
      </c>
      <c r="C26" s="33">
        <v>0</v>
      </c>
      <c r="D26" s="33">
        <v>81</v>
      </c>
      <c r="E26" s="33">
        <v>0</v>
      </c>
      <c r="F26" s="33">
        <v>636</v>
      </c>
      <c r="G26" s="33">
        <v>81</v>
      </c>
      <c r="H26" s="33">
        <v>636</v>
      </c>
    </row>
    <row r="27" spans="1:8" ht="18" hidden="1" outlineLevel="3">
      <c r="A27" s="16"/>
      <c r="B27" s="34">
        <v>39465</v>
      </c>
      <c r="C27" s="33">
        <v>0</v>
      </c>
      <c r="D27" s="33">
        <v>110</v>
      </c>
      <c r="E27" s="33">
        <v>0</v>
      </c>
      <c r="F27" s="33">
        <v>712</v>
      </c>
      <c r="G27" s="33">
        <v>110</v>
      </c>
      <c r="H27" s="33">
        <v>712</v>
      </c>
    </row>
    <row r="28" spans="1:8" ht="18" hidden="1" outlineLevel="3">
      <c r="A28" s="16" t="s">
        <v>25</v>
      </c>
      <c r="B28" s="34">
        <v>39466</v>
      </c>
      <c r="C28" s="33">
        <v>0</v>
      </c>
      <c r="D28" s="33">
        <v>93</v>
      </c>
      <c r="E28" s="33">
        <v>0</v>
      </c>
      <c r="F28" s="33">
        <v>238</v>
      </c>
      <c r="G28" s="33">
        <v>93</v>
      </c>
      <c r="H28" s="33">
        <v>238</v>
      </c>
    </row>
    <row r="29" spans="1:8" ht="18" hidden="1" outlineLevel="3">
      <c r="A29" s="16" t="s">
        <v>25</v>
      </c>
      <c r="B29" s="34">
        <v>39467</v>
      </c>
      <c r="C29" s="33">
        <v>0</v>
      </c>
      <c r="D29" s="33">
        <v>115</v>
      </c>
      <c r="E29" s="33">
        <v>0</v>
      </c>
      <c r="F29" s="33">
        <v>211</v>
      </c>
      <c r="G29" s="33">
        <v>115</v>
      </c>
      <c r="H29" s="33">
        <v>211</v>
      </c>
    </row>
    <row r="30" spans="1:8" ht="18" hidden="1" outlineLevel="3">
      <c r="A30" s="16"/>
      <c r="B30" s="34">
        <v>39468</v>
      </c>
      <c r="C30" s="33">
        <v>0</v>
      </c>
      <c r="D30" s="33">
        <v>89</v>
      </c>
      <c r="E30" s="33">
        <v>0</v>
      </c>
      <c r="F30" s="33">
        <v>463</v>
      </c>
      <c r="G30" s="33">
        <v>89</v>
      </c>
      <c r="H30" s="33">
        <v>463</v>
      </c>
    </row>
    <row r="31" spans="1:8" ht="18" hidden="1" outlineLevel="3">
      <c r="A31" s="16"/>
      <c r="B31" s="34">
        <v>39469</v>
      </c>
      <c r="C31" s="33">
        <v>0</v>
      </c>
      <c r="D31" s="33">
        <v>170</v>
      </c>
      <c r="E31" s="33">
        <v>0</v>
      </c>
      <c r="F31" s="33">
        <v>251</v>
      </c>
      <c r="G31" s="33">
        <v>170</v>
      </c>
      <c r="H31" s="33">
        <v>251</v>
      </c>
    </row>
    <row r="32" spans="1:8" ht="18" hidden="1" outlineLevel="3">
      <c r="A32" s="16"/>
      <c r="B32" s="34">
        <v>39470</v>
      </c>
      <c r="C32" s="33">
        <v>0</v>
      </c>
      <c r="D32" s="33">
        <v>94</v>
      </c>
      <c r="E32" s="33">
        <v>0</v>
      </c>
      <c r="F32" s="33">
        <v>340</v>
      </c>
      <c r="G32" s="33">
        <v>94</v>
      </c>
      <c r="H32" s="33">
        <v>340</v>
      </c>
    </row>
    <row r="33" spans="1:8" ht="18" hidden="1" outlineLevel="3">
      <c r="A33" s="16"/>
      <c r="B33" s="34">
        <v>39471</v>
      </c>
      <c r="C33" s="33">
        <v>0</v>
      </c>
      <c r="D33" s="33">
        <v>104</v>
      </c>
      <c r="E33" s="33">
        <v>0</v>
      </c>
      <c r="F33" s="33">
        <v>805</v>
      </c>
      <c r="G33" s="33">
        <v>104</v>
      </c>
      <c r="H33" s="33">
        <v>805</v>
      </c>
    </row>
    <row r="34" spans="1:8" ht="18" hidden="1" outlineLevel="3">
      <c r="A34" s="16"/>
      <c r="B34" s="34">
        <v>39472</v>
      </c>
      <c r="C34" s="33">
        <v>0</v>
      </c>
      <c r="D34" s="33">
        <v>156</v>
      </c>
      <c r="E34" s="33">
        <v>0</v>
      </c>
      <c r="F34" s="33">
        <v>432</v>
      </c>
      <c r="G34" s="33">
        <v>156</v>
      </c>
      <c r="H34" s="33">
        <v>432</v>
      </c>
    </row>
    <row r="35" spans="1:8" ht="18" hidden="1" outlineLevel="3">
      <c r="A35" s="16" t="s">
        <v>25</v>
      </c>
      <c r="B35" s="34">
        <v>39473</v>
      </c>
      <c r="C35" s="33">
        <v>0</v>
      </c>
      <c r="D35" s="33">
        <v>124</v>
      </c>
      <c r="E35" s="33">
        <v>0</v>
      </c>
      <c r="F35" s="33">
        <v>291</v>
      </c>
      <c r="G35" s="33">
        <v>124</v>
      </c>
      <c r="H35" s="33">
        <v>291</v>
      </c>
    </row>
    <row r="36" spans="1:8" ht="18" hidden="1" outlineLevel="3">
      <c r="A36" s="16" t="s">
        <v>25</v>
      </c>
      <c r="B36" s="34">
        <v>39474</v>
      </c>
      <c r="C36" s="33">
        <v>0</v>
      </c>
      <c r="D36" s="33">
        <v>122</v>
      </c>
      <c r="E36" s="33">
        <v>0</v>
      </c>
      <c r="F36" s="33">
        <v>161</v>
      </c>
      <c r="G36" s="33">
        <v>122</v>
      </c>
      <c r="H36" s="33">
        <v>161</v>
      </c>
    </row>
    <row r="37" spans="1:8" ht="18" hidden="1" outlineLevel="3">
      <c r="A37" s="16"/>
      <c r="B37" s="34">
        <v>39475</v>
      </c>
      <c r="C37" s="33">
        <v>0</v>
      </c>
      <c r="D37" s="33">
        <v>265</v>
      </c>
      <c r="E37" s="33">
        <v>0</v>
      </c>
      <c r="F37" s="33">
        <v>478</v>
      </c>
      <c r="G37" s="33">
        <v>265</v>
      </c>
      <c r="H37" s="33">
        <v>478</v>
      </c>
    </row>
    <row r="38" spans="1:8" ht="18" hidden="1" outlineLevel="3">
      <c r="A38" s="16"/>
      <c r="B38" s="34">
        <v>39476</v>
      </c>
      <c r="C38" s="33">
        <v>0</v>
      </c>
      <c r="D38" s="33">
        <v>105</v>
      </c>
      <c r="E38" s="33">
        <v>0</v>
      </c>
      <c r="F38" s="33">
        <v>309</v>
      </c>
      <c r="G38" s="33">
        <v>105</v>
      </c>
      <c r="H38" s="33">
        <v>309</v>
      </c>
    </row>
    <row r="39" spans="1:8" ht="18" hidden="1" outlineLevel="3">
      <c r="A39" s="16"/>
      <c r="B39" s="34">
        <v>39477</v>
      </c>
      <c r="C39" s="33">
        <v>0</v>
      </c>
      <c r="D39" s="33">
        <v>195</v>
      </c>
      <c r="E39" s="33">
        <v>0</v>
      </c>
      <c r="F39" s="33">
        <v>561</v>
      </c>
      <c r="G39" s="33">
        <v>195</v>
      </c>
      <c r="H39" s="33">
        <v>561</v>
      </c>
    </row>
    <row r="40" spans="1:8" ht="18" hidden="1" outlineLevel="3">
      <c r="A40" s="16"/>
      <c r="B40" s="34">
        <v>39478</v>
      </c>
      <c r="C40" s="33">
        <v>0</v>
      </c>
      <c r="D40" s="33">
        <v>190</v>
      </c>
      <c r="E40" s="33">
        <v>0</v>
      </c>
      <c r="F40" s="33">
        <v>637</v>
      </c>
      <c r="G40" s="33">
        <v>190</v>
      </c>
      <c r="H40" s="33">
        <v>637</v>
      </c>
    </row>
    <row r="41" spans="1:8" ht="18" hidden="1" outlineLevel="2" collapsed="1">
      <c r="A41" s="16"/>
      <c r="B41" s="32" t="s">
        <v>29</v>
      </c>
      <c r="C41" s="33">
        <f aca="true" t="shared" si="3" ref="C41:H41">SUBTOTAL(9,C10:C40)</f>
        <v>0</v>
      </c>
      <c r="D41" s="33">
        <f t="shared" si="3"/>
        <v>2917</v>
      </c>
      <c r="E41" s="33">
        <f t="shared" si="3"/>
        <v>0</v>
      </c>
      <c r="F41" s="33">
        <f t="shared" si="3"/>
        <v>13730</v>
      </c>
      <c r="G41" s="33">
        <f t="shared" si="3"/>
        <v>2917</v>
      </c>
      <c r="H41" s="33">
        <f t="shared" si="3"/>
        <v>13730</v>
      </c>
    </row>
    <row r="42" spans="1:8" ht="18" hidden="1" outlineLevel="3">
      <c r="A42" s="16"/>
      <c r="B42" s="34">
        <v>39479</v>
      </c>
      <c r="C42" s="33">
        <v>0</v>
      </c>
      <c r="D42" s="33">
        <v>349</v>
      </c>
      <c r="E42" s="33">
        <v>0</v>
      </c>
      <c r="F42" s="33">
        <v>1019</v>
      </c>
      <c r="G42" s="33">
        <v>349</v>
      </c>
      <c r="H42" s="33">
        <v>1019</v>
      </c>
    </row>
    <row r="43" spans="1:8" ht="18" hidden="1" outlineLevel="3">
      <c r="A43" s="16" t="s">
        <v>25</v>
      </c>
      <c r="B43" s="34">
        <v>39480</v>
      </c>
      <c r="C43" s="33">
        <v>0</v>
      </c>
      <c r="D43" s="33">
        <v>516</v>
      </c>
      <c r="E43" s="33">
        <v>0</v>
      </c>
      <c r="F43" s="33">
        <v>287</v>
      </c>
      <c r="G43" s="33">
        <v>516</v>
      </c>
      <c r="H43" s="33">
        <v>287</v>
      </c>
    </row>
    <row r="44" spans="1:8" ht="18" hidden="1" outlineLevel="3">
      <c r="A44" s="16" t="s">
        <v>25</v>
      </c>
      <c r="B44" s="34">
        <v>39481</v>
      </c>
      <c r="C44" s="33">
        <v>0</v>
      </c>
      <c r="D44" s="33">
        <v>310</v>
      </c>
      <c r="E44" s="33">
        <v>0</v>
      </c>
      <c r="F44" s="33">
        <v>217</v>
      </c>
      <c r="G44" s="33">
        <v>310</v>
      </c>
      <c r="H44" s="33">
        <v>217</v>
      </c>
    </row>
    <row r="45" spans="1:8" ht="18" hidden="1" outlineLevel="3">
      <c r="A45" s="16"/>
      <c r="B45" s="34">
        <v>39482</v>
      </c>
      <c r="C45" s="33">
        <v>0</v>
      </c>
      <c r="D45" s="33">
        <v>1007</v>
      </c>
      <c r="E45" s="33">
        <v>0</v>
      </c>
      <c r="F45" s="33">
        <v>924</v>
      </c>
      <c r="G45" s="33">
        <v>1007</v>
      </c>
      <c r="H45" s="33">
        <v>924</v>
      </c>
    </row>
    <row r="46" spans="1:8" ht="18" hidden="1" outlineLevel="3">
      <c r="A46" s="16"/>
      <c r="B46" s="34">
        <v>39483</v>
      </c>
      <c r="C46" s="33">
        <v>0</v>
      </c>
      <c r="D46" s="33">
        <v>564</v>
      </c>
      <c r="E46" s="33">
        <v>0</v>
      </c>
      <c r="F46" s="33">
        <v>1314</v>
      </c>
      <c r="G46" s="33">
        <v>564</v>
      </c>
      <c r="H46" s="33">
        <v>1314</v>
      </c>
    </row>
    <row r="47" spans="1:8" ht="18" hidden="1" outlineLevel="3">
      <c r="A47" s="16" t="s">
        <v>25</v>
      </c>
      <c r="B47" s="34">
        <v>39484</v>
      </c>
      <c r="C47" s="33">
        <v>0</v>
      </c>
      <c r="D47" s="33">
        <v>188</v>
      </c>
      <c r="E47" s="33">
        <v>0</v>
      </c>
      <c r="F47" s="33">
        <v>107</v>
      </c>
      <c r="G47" s="33">
        <v>188</v>
      </c>
      <c r="H47" s="33">
        <v>107</v>
      </c>
    </row>
    <row r="48" spans="1:8" ht="18" hidden="1" outlineLevel="3">
      <c r="A48" s="16" t="s">
        <v>25</v>
      </c>
      <c r="B48" s="34">
        <v>39485</v>
      </c>
      <c r="C48" s="33">
        <v>0</v>
      </c>
      <c r="D48" s="33">
        <v>14</v>
      </c>
      <c r="E48" s="33">
        <v>0</v>
      </c>
      <c r="F48" s="33">
        <v>329</v>
      </c>
      <c r="G48" s="33">
        <v>14</v>
      </c>
      <c r="H48" s="33">
        <v>329</v>
      </c>
    </row>
    <row r="49" spans="1:8" ht="18" hidden="1" outlineLevel="3">
      <c r="A49" s="16" t="s">
        <v>25</v>
      </c>
      <c r="B49" s="34">
        <v>39486</v>
      </c>
      <c r="C49" s="33">
        <v>0</v>
      </c>
      <c r="D49" s="33">
        <v>38</v>
      </c>
      <c r="E49" s="33">
        <v>0</v>
      </c>
      <c r="F49" s="33">
        <v>456</v>
      </c>
      <c r="G49" s="33">
        <v>38</v>
      </c>
      <c r="H49" s="33">
        <v>456</v>
      </c>
    </row>
    <row r="50" spans="1:8" ht="18" hidden="1" outlineLevel="3">
      <c r="A50" s="16" t="s">
        <v>25</v>
      </c>
      <c r="B50" s="34">
        <v>39487</v>
      </c>
      <c r="C50" s="33">
        <v>0</v>
      </c>
      <c r="D50" s="33">
        <v>8</v>
      </c>
      <c r="E50" s="33">
        <v>0</v>
      </c>
      <c r="F50" s="33">
        <v>487</v>
      </c>
      <c r="G50" s="33">
        <v>8</v>
      </c>
      <c r="H50" s="33">
        <v>487</v>
      </c>
    </row>
    <row r="51" spans="1:8" ht="18" hidden="1" outlineLevel="3">
      <c r="A51" s="16" t="s">
        <v>25</v>
      </c>
      <c r="B51" s="34">
        <v>39488</v>
      </c>
      <c r="C51" s="33">
        <v>0</v>
      </c>
      <c r="D51" s="33">
        <v>41</v>
      </c>
      <c r="E51" s="33">
        <v>0</v>
      </c>
      <c r="F51" s="33">
        <v>428</v>
      </c>
      <c r="G51" s="33">
        <v>41</v>
      </c>
      <c r="H51" s="33">
        <v>428</v>
      </c>
    </row>
    <row r="52" spans="1:8" ht="18" hidden="1" outlineLevel="3">
      <c r="A52" s="16" t="s">
        <v>25</v>
      </c>
      <c r="B52" s="34">
        <v>39489</v>
      </c>
      <c r="C52" s="33">
        <v>0</v>
      </c>
      <c r="D52" s="33">
        <v>27</v>
      </c>
      <c r="E52" s="33">
        <v>0</v>
      </c>
      <c r="F52" s="33">
        <v>352</v>
      </c>
      <c r="G52" s="33">
        <v>27</v>
      </c>
      <c r="H52" s="33">
        <v>352</v>
      </c>
    </row>
    <row r="53" spans="1:8" ht="18" hidden="1" outlineLevel="3">
      <c r="A53" s="16"/>
      <c r="B53" s="34">
        <v>39490</v>
      </c>
      <c r="C53" s="33">
        <v>0</v>
      </c>
      <c r="D53" s="33">
        <v>78</v>
      </c>
      <c r="E53" s="33">
        <v>0</v>
      </c>
      <c r="F53" s="33">
        <v>808</v>
      </c>
      <c r="G53" s="33">
        <v>78</v>
      </c>
      <c r="H53" s="33">
        <v>808</v>
      </c>
    </row>
    <row r="54" spans="1:8" ht="18" hidden="1" outlineLevel="3">
      <c r="A54" s="16"/>
      <c r="B54" s="34">
        <v>39491</v>
      </c>
      <c r="C54" s="33">
        <v>0</v>
      </c>
      <c r="D54" s="33">
        <v>79</v>
      </c>
      <c r="E54" s="33">
        <v>0</v>
      </c>
      <c r="F54" s="33">
        <v>816</v>
      </c>
      <c r="G54" s="33">
        <v>79</v>
      </c>
      <c r="H54" s="33">
        <v>816</v>
      </c>
    </row>
    <row r="55" spans="1:8" ht="18" hidden="1" outlineLevel="3">
      <c r="A55" s="16"/>
      <c r="B55" s="34">
        <v>39492</v>
      </c>
      <c r="C55" s="33">
        <v>0</v>
      </c>
      <c r="D55" s="33">
        <v>81</v>
      </c>
      <c r="E55" s="33">
        <v>0</v>
      </c>
      <c r="F55" s="33">
        <v>771</v>
      </c>
      <c r="G55" s="33">
        <v>81</v>
      </c>
      <c r="H55" s="33">
        <v>771</v>
      </c>
    </row>
    <row r="56" spans="1:8" ht="18" hidden="1" outlineLevel="3">
      <c r="A56" s="16"/>
      <c r="B56" s="34">
        <v>39493</v>
      </c>
      <c r="C56" s="33">
        <v>0</v>
      </c>
      <c r="D56" s="33">
        <v>43</v>
      </c>
      <c r="E56" s="33">
        <v>0</v>
      </c>
      <c r="F56" s="33">
        <v>923</v>
      </c>
      <c r="G56" s="33">
        <v>43</v>
      </c>
      <c r="H56" s="33">
        <v>923</v>
      </c>
    </row>
    <row r="57" spans="1:8" ht="18" hidden="1" outlineLevel="3">
      <c r="A57" s="16" t="s">
        <v>25</v>
      </c>
      <c r="B57" s="34">
        <v>39494</v>
      </c>
      <c r="C57" s="33">
        <v>0</v>
      </c>
      <c r="D57" s="33">
        <v>25</v>
      </c>
      <c r="E57" s="33">
        <v>0</v>
      </c>
      <c r="F57" s="33">
        <v>523</v>
      </c>
      <c r="G57" s="33">
        <v>25</v>
      </c>
      <c r="H57" s="33">
        <v>523</v>
      </c>
    </row>
    <row r="58" spans="1:8" ht="18" hidden="1" outlineLevel="3">
      <c r="A58" s="16" t="s">
        <v>25</v>
      </c>
      <c r="B58" s="34">
        <v>39495</v>
      </c>
      <c r="C58" s="33">
        <v>0</v>
      </c>
      <c r="D58" s="33">
        <v>48</v>
      </c>
      <c r="E58" s="33">
        <v>0</v>
      </c>
      <c r="F58" s="33">
        <v>429</v>
      </c>
      <c r="G58" s="33">
        <v>48</v>
      </c>
      <c r="H58" s="33">
        <v>429</v>
      </c>
    </row>
    <row r="59" spans="1:8" ht="18" hidden="1" outlineLevel="3">
      <c r="A59" s="16"/>
      <c r="B59" s="34">
        <v>39496</v>
      </c>
      <c r="C59" s="33">
        <v>0</v>
      </c>
      <c r="D59" s="33">
        <v>48</v>
      </c>
      <c r="E59" s="33">
        <v>0</v>
      </c>
      <c r="F59" s="33">
        <v>702</v>
      </c>
      <c r="G59" s="33">
        <v>48</v>
      </c>
      <c r="H59" s="33">
        <v>702</v>
      </c>
    </row>
    <row r="60" spans="1:8" ht="18" hidden="1" outlineLevel="3">
      <c r="A60" s="16"/>
      <c r="B60" s="34">
        <v>39497</v>
      </c>
      <c r="C60" s="33">
        <v>0</v>
      </c>
      <c r="D60" s="33">
        <v>55</v>
      </c>
      <c r="E60" s="33">
        <v>0</v>
      </c>
      <c r="F60" s="33">
        <v>496</v>
      </c>
      <c r="G60" s="33">
        <v>55</v>
      </c>
      <c r="H60" s="33">
        <v>496</v>
      </c>
    </row>
    <row r="61" spans="1:8" ht="18" hidden="1" outlineLevel="3">
      <c r="A61" s="16"/>
      <c r="B61" s="34">
        <v>39498</v>
      </c>
      <c r="C61" s="33">
        <v>0</v>
      </c>
      <c r="D61" s="33">
        <v>63</v>
      </c>
      <c r="E61" s="33">
        <v>0</v>
      </c>
      <c r="F61" s="33">
        <v>809</v>
      </c>
      <c r="G61" s="33">
        <v>63</v>
      </c>
      <c r="H61" s="33">
        <v>809</v>
      </c>
    </row>
    <row r="62" spans="1:8" ht="18" hidden="1" outlineLevel="3">
      <c r="A62" s="16"/>
      <c r="B62" s="34">
        <v>39499</v>
      </c>
      <c r="C62" s="33">
        <v>0</v>
      </c>
      <c r="D62" s="33">
        <v>111</v>
      </c>
      <c r="E62" s="33">
        <v>0</v>
      </c>
      <c r="F62" s="33">
        <v>736</v>
      </c>
      <c r="G62" s="33">
        <v>111</v>
      </c>
      <c r="H62" s="33">
        <v>736</v>
      </c>
    </row>
    <row r="63" spans="1:8" ht="18" hidden="1" outlineLevel="3">
      <c r="A63" s="16"/>
      <c r="B63" s="34">
        <v>39500</v>
      </c>
      <c r="C63" s="33">
        <v>0</v>
      </c>
      <c r="D63" s="33">
        <v>199</v>
      </c>
      <c r="E63" s="33">
        <v>0</v>
      </c>
      <c r="F63" s="33">
        <v>877</v>
      </c>
      <c r="G63" s="33">
        <v>199</v>
      </c>
      <c r="H63" s="33">
        <v>877</v>
      </c>
    </row>
    <row r="64" spans="1:8" ht="18" hidden="1" outlineLevel="3">
      <c r="A64" s="16" t="s">
        <v>25</v>
      </c>
      <c r="B64" s="34">
        <v>39501</v>
      </c>
      <c r="C64" s="33">
        <v>0</v>
      </c>
      <c r="D64" s="33">
        <v>49</v>
      </c>
      <c r="E64" s="33">
        <v>0</v>
      </c>
      <c r="F64" s="33">
        <v>284</v>
      </c>
      <c r="G64" s="33">
        <v>49</v>
      </c>
      <c r="H64" s="33">
        <v>284</v>
      </c>
    </row>
    <row r="65" spans="1:8" ht="18" hidden="1" outlineLevel="3">
      <c r="A65" s="16" t="s">
        <v>25</v>
      </c>
      <c r="B65" s="34">
        <v>39502</v>
      </c>
      <c r="C65" s="33">
        <v>0</v>
      </c>
      <c r="D65" s="33">
        <v>71</v>
      </c>
      <c r="E65" s="33">
        <v>0</v>
      </c>
      <c r="F65" s="33">
        <v>336</v>
      </c>
      <c r="G65" s="33">
        <v>71</v>
      </c>
      <c r="H65" s="33">
        <v>336</v>
      </c>
    </row>
    <row r="66" spans="1:8" ht="18" hidden="1" outlineLevel="3">
      <c r="A66" s="16"/>
      <c r="B66" s="34">
        <v>39503</v>
      </c>
      <c r="C66" s="33">
        <v>0</v>
      </c>
      <c r="D66" s="33">
        <v>28</v>
      </c>
      <c r="E66" s="33">
        <v>0</v>
      </c>
      <c r="F66" s="33">
        <v>575</v>
      </c>
      <c r="G66" s="33">
        <v>28</v>
      </c>
      <c r="H66" s="33">
        <v>575</v>
      </c>
    </row>
    <row r="67" spans="1:8" ht="18" hidden="1" outlineLevel="3">
      <c r="A67" s="16"/>
      <c r="B67" s="34">
        <v>39504</v>
      </c>
      <c r="C67" s="33">
        <v>0</v>
      </c>
      <c r="D67" s="33">
        <v>10</v>
      </c>
      <c r="E67" s="33">
        <v>0</v>
      </c>
      <c r="F67" s="33">
        <v>598</v>
      </c>
      <c r="G67" s="33">
        <v>10</v>
      </c>
      <c r="H67" s="33">
        <v>598</v>
      </c>
    </row>
    <row r="68" spans="1:8" ht="18" hidden="1" outlineLevel="3">
      <c r="A68" s="16"/>
      <c r="B68" s="34">
        <v>39505</v>
      </c>
      <c r="C68" s="33">
        <v>0</v>
      </c>
      <c r="D68" s="33">
        <v>51</v>
      </c>
      <c r="E68" s="33">
        <v>0</v>
      </c>
      <c r="F68" s="33">
        <v>618</v>
      </c>
      <c r="G68" s="33">
        <v>51</v>
      </c>
      <c r="H68" s="33">
        <v>618</v>
      </c>
    </row>
    <row r="69" spans="1:8" ht="18" hidden="1" outlineLevel="3">
      <c r="A69" s="16" t="s">
        <v>25</v>
      </c>
      <c r="B69" s="34">
        <v>39506</v>
      </c>
      <c r="C69" s="33">
        <v>0</v>
      </c>
      <c r="D69" s="33">
        <v>48</v>
      </c>
      <c r="E69" s="33">
        <v>0</v>
      </c>
      <c r="F69" s="33">
        <v>378</v>
      </c>
      <c r="G69" s="33">
        <v>48</v>
      </c>
      <c r="H69" s="33">
        <v>378</v>
      </c>
    </row>
    <row r="70" spans="1:8" ht="18" hidden="1" outlineLevel="3">
      <c r="A70" s="16"/>
      <c r="B70" s="34">
        <v>39507</v>
      </c>
      <c r="C70" s="33">
        <v>0</v>
      </c>
      <c r="D70" s="33">
        <v>136</v>
      </c>
      <c r="E70" s="33">
        <v>0</v>
      </c>
      <c r="F70" s="33">
        <v>579</v>
      </c>
      <c r="G70" s="33">
        <v>136</v>
      </c>
      <c r="H70" s="33">
        <v>579</v>
      </c>
    </row>
    <row r="71" spans="1:8" ht="18" hidden="1" outlineLevel="2" collapsed="1">
      <c r="A71" s="16"/>
      <c r="B71" s="32" t="s">
        <v>30</v>
      </c>
      <c r="C71" s="33">
        <f aca="true" t="shared" si="4" ref="C71:H71">SUBTOTAL(9,C42:C70)</f>
        <v>0</v>
      </c>
      <c r="D71" s="33">
        <f t="shared" si="4"/>
        <v>4285</v>
      </c>
      <c r="E71" s="33">
        <f t="shared" si="4"/>
        <v>0</v>
      </c>
      <c r="F71" s="33">
        <f t="shared" si="4"/>
        <v>17178</v>
      </c>
      <c r="G71" s="33">
        <f t="shared" si="4"/>
        <v>4285</v>
      </c>
      <c r="H71" s="33">
        <f t="shared" si="4"/>
        <v>17178</v>
      </c>
    </row>
    <row r="72" spans="1:8" ht="18" hidden="1" outlineLevel="3">
      <c r="A72" s="16" t="s">
        <v>25</v>
      </c>
      <c r="B72" s="34">
        <v>39508</v>
      </c>
      <c r="C72" s="33">
        <v>0</v>
      </c>
      <c r="D72" s="33">
        <v>50</v>
      </c>
      <c r="E72" s="33">
        <v>0</v>
      </c>
      <c r="F72" s="33">
        <v>227</v>
      </c>
      <c r="G72" s="33">
        <v>50</v>
      </c>
      <c r="H72" s="33">
        <v>227</v>
      </c>
    </row>
    <row r="73" spans="1:8" ht="18" hidden="1" outlineLevel="3">
      <c r="A73" s="16" t="s">
        <v>25</v>
      </c>
      <c r="B73" s="34">
        <v>39509</v>
      </c>
      <c r="C73" s="33">
        <v>0</v>
      </c>
      <c r="D73" s="33">
        <v>64</v>
      </c>
      <c r="E73" s="33">
        <v>0</v>
      </c>
      <c r="F73" s="33">
        <v>237</v>
      </c>
      <c r="G73" s="33">
        <v>64</v>
      </c>
      <c r="H73" s="33">
        <v>237</v>
      </c>
    </row>
    <row r="74" spans="1:8" ht="18" hidden="1" outlineLevel="3">
      <c r="A74" s="16"/>
      <c r="B74" s="34">
        <v>39510</v>
      </c>
      <c r="C74" s="33">
        <v>0</v>
      </c>
      <c r="D74" s="33">
        <v>154</v>
      </c>
      <c r="E74" s="33">
        <v>0</v>
      </c>
      <c r="F74" s="33">
        <v>477</v>
      </c>
      <c r="G74" s="33">
        <v>154</v>
      </c>
      <c r="H74" s="33">
        <v>477</v>
      </c>
    </row>
    <row r="75" spans="1:8" ht="18" hidden="1" outlineLevel="3">
      <c r="A75" s="16"/>
      <c r="B75" s="34">
        <v>39511</v>
      </c>
      <c r="C75" s="33">
        <v>0</v>
      </c>
      <c r="D75" s="33">
        <v>39</v>
      </c>
      <c r="E75" s="33">
        <v>0</v>
      </c>
      <c r="F75" s="33">
        <v>472</v>
      </c>
      <c r="G75" s="33">
        <v>39</v>
      </c>
      <c r="H75" s="33">
        <v>472</v>
      </c>
    </row>
    <row r="76" spans="1:8" ht="18" hidden="1" outlineLevel="3">
      <c r="A76" s="16"/>
      <c r="B76" s="34">
        <v>39512</v>
      </c>
      <c r="C76" s="33">
        <v>0</v>
      </c>
      <c r="D76" s="33">
        <v>120</v>
      </c>
      <c r="E76" s="33">
        <v>0</v>
      </c>
      <c r="F76" s="33">
        <v>545</v>
      </c>
      <c r="G76" s="33">
        <v>120</v>
      </c>
      <c r="H76" s="33">
        <v>545</v>
      </c>
    </row>
    <row r="77" spans="1:8" ht="18" hidden="1" outlineLevel="3">
      <c r="A77" s="16"/>
      <c r="B77" s="34">
        <v>39513</v>
      </c>
      <c r="C77" s="33">
        <v>0</v>
      </c>
      <c r="D77" s="33">
        <v>72</v>
      </c>
      <c r="E77" s="33">
        <v>0</v>
      </c>
      <c r="F77" s="33">
        <v>910</v>
      </c>
      <c r="G77" s="33">
        <v>72</v>
      </c>
      <c r="H77" s="33">
        <v>910</v>
      </c>
    </row>
    <row r="78" spans="1:8" ht="18" hidden="1" outlineLevel="3">
      <c r="A78" s="16"/>
      <c r="B78" s="34">
        <v>39514</v>
      </c>
      <c r="C78" s="33">
        <v>0</v>
      </c>
      <c r="D78" s="33">
        <v>73</v>
      </c>
      <c r="E78" s="33">
        <v>0</v>
      </c>
      <c r="F78" s="33">
        <v>653</v>
      </c>
      <c r="G78" s="33">
        <v>73</v>
      </c>
      <c r="H78" s="33">
        <v>653</v>
      </c>
    </row>
    <row r="79" spans="1:8" ht="18" hidden="1" outlineLevel="3">
      <c r="A79" s="16" t="s">
        <v>25</v>
      </c>
      <c r="B79" s="34">
        <v>39515</v>
      </c>
      <c r="C79" s="33">
        <v>0</v>
      </c>
      <c r="D79" s="33">
        <v>118</v>
      </c>
      <c r="E79" s="33">
        <v>0</v>
      </c>
      <c r="F79" s="33">
        <v>222</v>
      </c>
      <c r="G79" s="33">
        <v>118</v>
      </c>
      <c r="H79" s="33">
        <v>222</v>
      </c>
    </row>
    <row r="80" spans="1:8" ht="18" hidden="1" outlineLevel="3">
      <c r="A80" s="16" t="s">
        <v>25</v>
      </c>
      <c r="B80" s="34">
        <v>39516</v>
      </c>
      <c r="C80" s="33">
        <v>0</v>
      </c>
      <c r="D80" s="33">
        <v>27</v>
      </c>
      <c r="E80" s="33">
        <v>0</v>
      </c>
      <c r="F80" s="33">
        <v>256</v>
      </c>
      <c r="G80" s="33">
        <v>27</v>
      </c>
      <c r="H80" s="33">
        <v>256</v>
      </c>
    </row>
    <row r="81" spans="1:8" ht="18" hidden="1" outlineLevel="3">
      <c r="A81" s="16"/>
      <c r="B81" s="34">
        <v>39517</v>
      </c>
      <c r="C81" s="33">
        <v>0</v>
      </c>
      <c r="D81" s="33">
        <v>83</v>
      </c>
      <c r="E81" s="33">
        <v>0</v>
      </c>
      <c r="F81" s="33">
        <v>512</v>
      </c>
      <c r="G81" s="33">
        <v>83</v>
      </c>
      <c r="H81" s="33">
        <v>512</v>
      </c>
    </row>
    <row r="82" spans="1:8" ht="18" hidden="1" outlineLevel="3">
      <c r="A82" s="16"/>
      <c r="B82" s="34">
        <v>39518</v>
      </c>
      <c r="C82" s="33">
        <v>0</v>
      </c>
      <c r="D82" s="33">
        <v>58</v>
      </c>
      <c r="E82" s="33">
        <v>0</v>
      </c>
      <c r="F82" s="33">
        <v>652</v>
      </c>
      <c r="G82" s="33">
        <v>58</v>
      </c>
      <c r="H82" s="33">
        <v>652</v>
      </c>
    </row>
    <row r="83" spans="1:8" ht="18" hidden="1" outlineLevel="3">
      <c r="A83" s="16"/>
      <c r="B83" s="34">
        <v>39519</v>
      </c>
      <c r="C83" s="33">
        <v>0</v>
      </c>
      <c r="D83" s="33">
        <v>61</v>
      </c>
      <c r="E83" s="33">
        <v>0</v>
      </c>
      <c r="F83" s="33">
        <v>558</v>
      </c>
      <c r="G83" s="33">
        <v>61</v>
      </c>
      <c r="H83" s="33">
        <v>558</v>
      </c>
    </row>
    <row r="84" spans="1:8" ht="18" hidden="1" outlineLevel="3">
      <c r="A84" s="16"/>
      <c r="B84" s="34">
        <v>39520</v>
      </c>
      <c r="C84" s="33">
        <v>0</v>
      </c>
      <c r="D84" s="33">
        <v>65</v>
      </c>
      <c r="E84" s="33">
        <v>0</v>
      </c>
      <c r="F84" s="33">
        <v>675</v>
      </c>
      <c r="G84" s="33">
        <v>65</v>
      </c>
      <c r="H84" s="33">
        <v>675</v>
      </c>
    </row>
    <row r="85" spans="1:8" ht="18" hidden="1" outlineLevel="3">
      <c r="A85" s="16"/>
      <c r="B85" s="34">
        <v>39521</v>
      </c>
      <c r="C85" s="33">
        <v>0</v>
      </c>
      <c r="D85" s="33">
        <v>103</v>
      </c>
      <c r="E85" s="33">
        <v>0</v>
      </c>
      <c r="F85" s="33">
        <v>575</v>
      </c>
      <c r="G85" s="33">
        <v>103</v>
      </c>
      <c r="H85" s="33">
        <v>575</v>
      </c>
    </row>
    <row r="86" spans="1:8" ht="18" hidden="1" outlineLevel="3">
      <c r="A86" s="16" t="s">
        <v>25</v>
      </c>
      <c r="B86" s="34">
        <v>39522</v>
      </c>
      <c r="C86" s="33">
        <v>0</v>
      </c>
      <c r="D86" s="33">
        <v>76</v>
      </c>
      <c r="E86" s="33">
        <v>0</v>
      </c>
      <c r="F86" s="33">
        <v>245</v>
      </c>
      <c r="G86" s="33">
        <v>76</v>
      </c>
      <c r="H86" s="33">
        <v>245</v>
      </c>
    </row>
    <row r="87" spans="1:8" ht="18" hidden="1" outlineLevel="3">
      <c r="A87" s="16" t="s">
        <v>25</v>
      </c>
      <c r="B87" s="34">
        <v>39523</v>
      </c>
      <c r="C87" s="33">
        <v>0</v>
      </c>
      <c r="D87" s="33">
        <v>208</v>
      </c>
      <c r="E87" s="33">
        <v>0</v>
      </c>
      <c r="F87" s="33">
        <v>246</v>
      </c>
      <c r="G87" s="33">
        <v>208</v>
      </c>
      <c r="H87" s="33">
        <v>246</v>
      </c>
    </row>
    <row r="88" spans="1:8" ht="18" hidden="1" outlineLevel="3">
      <c r="A88" s="16"/>
      <c r="B88" s="34">
        <v>39524</v>
      </c>
      <c r="C88" s="33">
        <v>0</v>
      </c>
      <c r="D88" s="33">
        <v>252</v>
      </c>
      <c r="E88" s="33">
        <v>0</v>
      </c>
      <c r="F88" s="33">
        <v>551</v>
      </c>
      <c r="G88" s="33">
        <v>252</v>
      </c>
      <c r="H88" s="33">
        <v>551</v>
      </c>
    </row>
    <row r="89" spans="1:8" ht="18" hidden="1" outlineLevel="3">
      <c r="A89" s="16"/>
      <c r="B89" s="34">
        <v>39525</v>
      </c>
      <c r="C89" s="33">
        <v>0</v>
      </c>
      <c r="D89" s="33">
        <v>57</v>
      </c>
      <c r="E89" s="33">
        <v>0</v>
      </c>
      <c r="F89" s="33">
        <v>390</v>
      </c>
      <c r="G89" s="33">
        <v>57</v>
      </c>
      <c r="H89" s="33">
        <v>390</v>
      </c>
    </row>
    <row r="90" spans="1:8" ht="18" hidden="1" outlineLevel="3">
      <c r="A90" s="16"/>
      <c r="B90" s="34">
        <v>39526</v>
      </c>
      <c r="C90" s="33">
        <v>0</v>
      </c>
      <c r="D90" s="33">
        <v>179</v>
      </c>
      <c r="E90" s="33">
        <v>0</v>
      </c>
      <c r="F90" s="33">
        <v>485</v>
      </c>
      <c r="G90" s="33">
        <v>179</v>
      </c>
      <c r="H90" s="33">
        <v>485</v>
      </c>
    </row>
    <row r="91" spans="1:8" ht="18" hidden="1" outlineLevel="3">
      <c r="A91" s="16"/>
      <c r="B91" s="34">
        <v>39527</v>
      </c>
      <c r="C91" s="33">
        <v>0</v>
      </c>
      <c r="D91" s="33">
        <v>520</v>
      </c>
      <c r="E91" s="33">
        <v>0</v>
      </c>
      <c r="F91" s="33">
        <v>426</v>
      </c>
      <c r="G91" s="33">
        <v>520</v>
      </c>
      <c r="H91" s="33">
        <v>426</v>
      </c>
    </row>
    <row r="92" spans="1:8" ht="18" hidden="1" outlineLevel="3">
      <c r="A92" s="16"/>
      <c r="B92" s="34">
        <v>39528</v>
      </c>
      <c r="C92" s="33">
        <v>0</v>
      </c>
      <c r="D92" s="33">
        <v>478</v>
      </c>
      <c r="E92" s="33">
        <v>0</v>
      </c>
      <c r="F92" s="33">
        <v>869</v>
      </c>
      <c r="G92" s="33">
        <v>478</v>
      </c>
      <c r="H92" s="33">
        <v>869</v>
      </c>
    </row>
    <row r="93" spans="1:8" ht="18" hidden="1" outlineLevel="3">
      <c r="A93" s="16" t="s">
        <v>25</v>
      </c>
      <c r="B93" s="34">
        <v>39529</v>
      </c>
      <c r="C93" s="33">
        <v>0</v>
      </c>
      <c r="D93" s="33">
        <v>62</v>
      </c>
      <c r="E93" s="33">
        <v>0</v>
      </c>
      <c r="F93" s="33">
        <v>629</v>
      </c>
      <c r="G93" s="33">
        <v>62</v>
      </c>
      <c r="H93" s="33">
        <v>629</v>
      </c>
    </row>
    <row r="94" spans="1:8" ht="18" hidden="1" outlineLevel="3">
      <c r="A94" s="16" t="s">
        <v>25</v>
      </c>
      <c r="B94" s="34">
        <v>39530</v>
      </c>
      <c r="C94" s="33">
        <v>0</v>
      </c>
      <c r="D94" s="33">
        <v>13</v>
      </c>
      <c r="E94" s="33">
        <v>0</v>
      </c>
      <c r="F94" s="33">
        <v>613</v>
      </c>
      <c r="G94" s="33">
        <v>13</v>
      </c>
      <c r="H94" s="33">
        <v>613</v>
      </c>
    </row>
    <row r="95" spans="1:8" ht="18" hidden="1" outlineLevel="3">
      <c r="A95" s="16"/>
      <c r="B95" s="34">
        <v>39531</v>
      </c>
      <c r="C95" s="33">
        <v>0</v>
      </c>
      <c r="D95" s="33">
        <v>108</v>
      </c>
      <c r="E95" s="33">
        <v>0</v>
      </c>
      <c r="F95" s="33">
        <v>886</v>
      </c>
      <c r="G95" s="33">
        <v>108</v>
      </c>
      <c r="H95" s="33">
        <v>886</v>
      </c>
    </row>
    <row r="96" spans="1:8" ht="18" hidden="1" outlineLevel="3">
      <c r="A96" s="16"/>
      <c r="B96" s="34">
        <v>39532</v>
      </c>
      <c r="C96" s="33">
        <v>0</v>
      </c>
      <c r="D96" s="33">
        <v>40</v>
      </c>
      <c r="E96" s="33">
        <v>0</v>
      </c>
      <c r="F96" s="33">
        <v>710</v>
      </c>
      <c r="G96" s="33">
        <v>40</v>
      </c>
      <c r="H96" s="33">
        <v>710</v>
      </c>
    </row>
    <row r="97" spans="1:8" ht="18" hidden="1" outlineLevel="3">
      <c r="A97" s="16"/>
      <c r="B97" s="34">
        <v>39533</v>
      </c>
      <c r="C97" s="33">
        <v>0</v>
      </c>
      <c r="D97" s="33">
        <v>57</v>
      </c>
      <c r="E97" s="33">
        <v>0</v>
      </c>
      <c r="F97" s="33">
        <v>924</v>
      </c>
      <c r="G97" s="33">
        <v>57</v>
      </c>
      <c r="H97" s="33">
        <v>924</v>
      </c>
    </row>
    <row r="98" spans="1:8" ht="18" hidden="1" outlineLevel="3">
      <c r="A98" s="16"/>
      <c r="B98" s="34">
        <v>39534</v>
      </c>
      <c r="C98" s="33">
        <v>0</v>
      </c>
      <c r="D98" s="33">
        <v>86</v>
      </c>
      <c r="E98" s="33">
        <v>0</v>
      </c>
      <c r="F98" s="33">
        <v>754</v>
      </c>
      <c r="G98" s="33">
        <v>86</v>
      </c>
      <c r="H98" s="33">
        <v>754</v>
      </c>
    </row>
    <row r="99" spans="1:8" ht="18" hidden="1" outlineLevel="3">
      <c r="A99" s="16"/>
      <c r="B99" s="34">
        <v>39535</v>
      </c>
      <c r="C99" s="33">
        <v>0</v>
      </c>
      <c r="D99" s="33">
        <v>81</v>
      </c>
      <c r="E99" s="33">
        <v>0</v>
      </c>
      <c r="F99" s="33">
        <v>757</v>
      </c>
      <c r="G99" s="33">
        <v>81</v>
      </c>
      <c r="H99" s="33">
        <v>757</v>
      </c>
    </row>
    <row r="100" spans="1:8" ht="18" hidden="1" outlineLevel="3">
      <c r="A100" s="16" t="s">
        <v>25</v>
      </c>
      <c r="B100" s="34">
        <v>39536</v>
      </c>
      <c r="C100" s="33">
        <v>0</v>
      </c>
      <c r="D100" s="33">
        <v>93</v>
      </c>
      <c r="E100" s="33">
        <v>0</v>
      </c>
      <c r="F100" s="33">
        <v>204</v>
      </c>
      <c r="G100" s="33">
        <v>93</v>
      </c>
      <c r="H100" s="33">
        <v>204</v>
      </c>
    </row>
    <row r="101" spans="1:8" ht="18" hidden="1" outlineLevel="3">
      <c r="A101" s="16" t="s">
        <v>25</v>
      </c>
      <c r="B101" s="34">
        <v>39537</v>
      </c>
      <c r="C101" s="33">
        <v>0</v>
      </c>
      <c r="D101" s="33">
        <v>3</v>
      </c>
      <c r="E101" s="33">
        <v>0</v>
      </c>
      <c r="F101" s="33">
        <v>137</v>
      </c>
      <c r="G101" s="33">
        <v>3</v>
      </c>
      <c r="H101" s="33">
        <v>137</v>
      </c>
    </row>
    <row r="102" spans="1:8" ht="18" hidden="1" outlineLevel="3">
      <c r="A102" s="16"/>
      <c r="B102" s="34">
        <v>39538</v>
      </c>
      <c r="C102" s="33">
        <v>0</v>
      </c>
      <c r="D102" s="33">
        <v>270</v>
      </c>
      <c r="E102" s="33">
        <v>0</v>
      </c>
      <c r="F102" s="33">
        <v>513</v>
      </c>
      <c r="G102" s="33">
        <v>270</v>
      </c>
      <c r="H102" s="33">
        <v>513</v>
      </c>
    </row>
    <row r="103" spans="1:8" ht="18" hidden="1" outlineLevel="2" collapsed="1">
      <c r="A103" s="16"/>
      <c r="B103" s="32" t="s">
        <v>31</v>
      </c>
      <c r="C103" s="33">
        <f aca="true" t="shared" si="5" ref="C103:H103">SUBTOTAL(9,C72:C102)</f>
        <v>0</v>
      </c>
      <c r="D103" s="33">
        <f t="shared" si="5"/>
        <v>3670</v>
      </c>
      <c r="E103" s="33">
        <f t="shared" si="5"/>
        <v>0</v>
      </c>
      <c r="F103" s="33">
        <f t="shared" si="5"/>
        <v>16310</v>
      </c>
      <c r="G103" s="33">
        <f t="shared" si="5"/>
        <v>3670</v>
      </c>
      <c r="H103" s="33">
        <f t="shared" si="5"/>
        <v>16310</v>
      </c>
    </row>
    <row r="104" spans="1:8" ht="18" hidden="1" outlineLevel="3">
      <c r="A104" s="16"/>
      <c r="B104" s="34">
        <v>39539</v>
      </c>
      <c r="C104" s="33">
        <v>0</v>
      </c>
      <c r="D104" s="33">
        <v>78</v>
      </c>
      <c r="E104" s="33">
        <v>0</v>
      </c>
      <c r="F104" s="33">
        <v>530</v>
      </c>
      <c r="G104" s="33">
        <v>78</v>
      </c>
      <c r="H104" s="33">
        <v>530</v>
      </c>
    </row>
    <row r="105" spans="1:8" ht="18" hidden="1" outlineLevel="3">
      <c r="A105" s="16"/>
      <c r="B105" s="34">
        <v>39540</v>
      </c>
      <c r="C105" s="33">
        <v>0</v>
      </c>
      <c r="D105" s="33">
        <v>258</v>
      </c>
      <c r="E105" s="33">
        <v>0</v>
      </c>
      <c r="F105" s="33">
        <v>489</v>
      </c>
      <c r="G105" s="33">
        <v>258</v>
      </c>
      <c r="H105" s="33">
        <v>489</v>
      </c>
    </row>
    <row r="106" spans="1:8" ht="18" hidden="1" outlineLevel="3">
      <c r="A106" s="16"/>
      <c r="B106" s="34">
        <v>39541</v>
      </c>
      <c r="C106" s="33">
        <v>0</v>
      </c>
      <c r="D106" s="33">
        <v>354</v>
      </c>
      <c r="E106" s="33">
        <v>0</v>
      </c>
      <c r="F106" s="33">
        <v>651</v>
      </c>
      <c r="G106" s="33">
        <v>354</v>
      </c>
      <c r="H106" s="33">
        <v>651</v>
      </c>
    </row>
    <row r="107" spans="1:8" ht="18" hidden="1" outlineLevel="3">
      <c r="A107" s="16" t="s">
        <v>25</v>
      </c>
      <c r="B107" s="34">
        <v>39542</v>
      </c>
      <c r="C107" s="33">
        <v>0</v>
      </c>
      <c r="D107" s="33">
        <v>168</v>
      </c>
      <c r="E107" s="33">
        <v>0</v>
      </c>
      <c r="F107" s="33">
        <v>402</v>
      </c>
      <c r="G107" s="33">
        <v>168</v>
      </c>
      <c r="H107" s="33">
        <v>402</v>
      </c>
    </row>
    <row r="108" spans="1:8" ht="18" hidden="1" outlineLevel="3">
      <c r="A108" s="16" t="s">
        <v>25</v>
      </c>
      <c r="B108" s="34">
        <v>39543</v>
      </c>
      <c r="C108" s="33">
        <v>0</v>
      </c>
      <c r="D108" s="33">
        <v>80</v>
      </c>
      <c r="E108" s="33">
        <v>0</v>
      </c>
      <c r="F108" s="33">
        <v>438</v>
      </c>
      <c r="G108" s="33">
        <v>80</v>
      </c>
      <c r="H108" s="33">
        <v>438</v>
      </c>
    </row>
    <row r="109" spans="1:8" ht="18" hidden="1" outlineLevel="3">
      <c r="A109" s="16" t="s">
        <v>25</v>
      </c>
      <c r="B109" s="34">
        <v>39544</v>
      </c>
      <c r="C109" s="33">
        <v>0</v>
      </c>
      <c r="D109" s="33">
        <v>70</v>
      </c>
      <c r="E109" s="33">
        <v>0</v>
      </c>
      <c r="F109" s="33">
        <v>379</v>
      </c>
      <c r="G109" s="33">
        <v>70</v>
      </c>
      <c r="H109" s="33">
        <v>379</v>
      </c>
    </row>
    <row r="110" spans="1:8" ht="18" hidden="1" outlineLevel="3">
      <c r="A110" s="16"/>
      <c r="B110" s="34">
        <v>39545</v>
      </c>
      <c r="C110" s="33">
        <v>0</v>
      </c>
      <c r="D110" s="33">
        <v>64</v>
      </c>
      <c r="E110" s="33">
        <v>0</v>
      </c>
      <c r="F110" s="33">
        <v>779</v>
      </c>
      <c r="G110" s="33">
        <v>64</v>
      </c>
      <c r="H110" s="33">
        <v>779</v>
      </c>
    </row>
    <row r="111" spans="1:8" ht="18" hidden="1" outlineLevel="3">
      <c r="A111" s="16"/>
      <c r="B111" s="34">
        <v>39546</v>
      </c>
      <c r="C111" s="33">
        <v>0</v>
      </c>
      <c r="D111" s="33">
        <v>213</v>
      </c>
      <c r="E111" s="33">
        <v>0</v>
      </c>
      <c r="F111" s="33">
        <v>389</v>
      </c>
      <c r="G111" s="33">
        <v>213</v>
      </c>
      <c r="H111" s="33">
        <v>389</v>
      </c>
    </row>
    <row r="112" spans="1:8" ht="18" hidden="1" outlineLevel="3">
      <c r="A112" s="16"/>
      <c r="B112" s="34">
        <v>39547</v>
      </c>
      <c r="C112" s="33">
        <v>0</v>
      </c>
      <c r="D112" s="33">
        <v>121</v>
      </c>
      <c r="E112" s="33">
        <v>0</v>
      </c>
      <c r="F112" s="33">
        <v>161</v>
      </c>
      <c r="G112" s="33">
        <v>121</v>
      </c>
      <c r="H112" s="33">
        <v>161</v>
      </c>
    </row>
    <row r="113" spans="1:8" ht="18" hidden="1" outlineLevel="3">
      <c r="A113" s="16"/>
      <c r="B113" s="34">
        <v>39548</v>
      </c>
      <c r="C113" s="33">
        <v>0</v>
      </c>
      <c r="D113" s="33">
        <v>67</v>
      </c>
      <c r="E113" s="33">
        <v>0</v>
      </c>
      <c r="F113" s="33">
        <v>970</v>
      </c>
      <c r="G113" s="33">
        <v>67</v>
      </c>
      <c r="H113" s="33">
        <v>970</v>
      </c>
    </row>
    <row r="114" spans="1:8" ht="18" hidden="1" outlineLevel="3">
      <c r="A114" s="16"/>
      <c r="B114" s="34">
        <v>39549</v>
      </c>
      <c r="C114" s="33">
        <v>0</v>
      </c>
      <c r="D114" s="33">
        <v>94</v>
      </c>
      <c r="E114" s="33">
        <v>0</v>
      </c>
      <c r="F114" s="33">
        <v>763</v>
      </c>
      <c r="G114" s="33">
        <v>94</v>
      </c>
      <c r="H114" s="33">
        <v>763</v>
      </c>
    </row>
    <row r="115" spans="1:8" ht="18" hidden="1" outlineLevel="3">
      <c r="A115" s="16" t="s">
        <v>25</v>
      </c>
      <c r="B115" s="34">
        <v>39550</v>
      </c>
      <c r="C115" s="33">
        <v>0</v>
      </c>
      <c r="D115" s="33">
        <v>120</v>
      </c>
      <c r="E115" s="33">
        <v>0</v>
      </c>
      <c r="F115" s="33">
        <v>497</v>
      </c>
      <c r="G115" s="33">
        <v>120</v>
      </c>
      <c r="H115" s="33">
        <v>497</v>
      </c>
    </row>
    <row r="116" spans="1:8" ht="18" hidden="1" outlineLevel="3">
      <c r="A116" s="16" t="s">
        <v>25</v>
      </c>
      <c r="B116" s="34">
        <v>39551</v>
      </c>
      <c r="C116" s="33">
        <v>0</v>
      </c>
      <c r="D116" s="33">
        <v>59</v>
      </c>
      <c r="E116" s="33">
        <v>0</v>
      </c>
      <c r="F116" s="33">
        <v>428</v>
      </c>
      <c r="G116" s="33">
        <v>59</v>
      </c>
      <c r="H116" s="33">
        <v>428</v>
      </c>
    </row>
    <row r="117" spans="1:8" ht="18" hidden="1" outlineLevel="3">
      <c r="A117" s="16"/>
      <c r="B117" s="34">
        <v>39552</v>
      </c>
      <c r="C117" s="33">
        <v>0</v>
      </c>
      <c r="D117" s="33">
        <v>161</v>
      </c>
      <c r="E117" s="33">
        <v>0</v>
      </c>
      <c r="F117" s="33">
        <v>587</v>
      </c>
      <c r="G117" s="33">
        <v>161</v>
      </c>
      <c r="H117" s="33">
        <v>587</v>
      </c>
    </row>
    <row r="118" spans="1:8" ht="18" hidden="1" outlineLevel="3">
      <c r="A118" s="16"/>
      <c r="B118" s="34">
        <v>39553</v>
      </c>
      <c r="C118" s="33">
        <v>0</v>
      </c>
      <c r="D118" s="33">
        <v>71</v>
      </c>
      <c r="E118" s="33">
        <v>0</v>
      </c>
      <c r="F118" s="33">
        <v>1016</v>
      </c>
      <c r="G118" s="33">
        <v>71</v>
      </c>
      <c r="H118" s="33">
        <v>1016</v>
      </c>
    </row>
    <row r="119" spans="1:8" ht="18" hidden="1" outlineLevel="3">
      <c r="A119" s="16"/>
      <c r="B119" s="34">
        <v>39554</v>
      </c>
      <c r="C119" s="33">
        <v>0</v>
      </c>
      <c r="D119" s="33">
        <v>140</v>
      </c>
      <c r="E119" s="33">
        <v>0</v>
      </c>
      <c r="F119" s="33">
        <v>744</v>
      </c>
      <c r="G119" s="33">
        <v>140</v>
      </c>
      <c r="H119" s="33">
        <v>744</v>
      </c>
    </row>
    <row r="120" spans="1:8" ht="18" hidden="1" outlineLevel="3">
      <c r="A120" s="16"/>
      <c r="B120" s="34">
        <v>39555</v>
      </c>
      <c r="C120" s="33">
        <v>0</v>
      </c>
      <c r="D120" s="33">
        <v>116</v>
      </c>
      <c r="E120" s="33">
        <v>0</v>
      </c>
      <c r="F120" s="33">
        <v>845</v>
      </c>
      <c r="G120" s="33">
        <v>116</v>
      </c>
      <c r="H120" s="33">
        <v>845</v>
      </c>
    </row>
    <row r="121" spans="1:8" ht="18" hidden="1" outlineLevel="3">
      <c r="A121" s="16"/>
      <c r="B121" s="34">
        <v>39556</v>
      </c>
      <c r="C121" s="33">
        <v>0</v>
      </c>
      <c r="D121" s="33">
        <v>126</v>
      </c>
      <c r="E121" s="33">
        <v>0</v>
      </c>
      <c r="F121" s="33">
        <v>563</v>
      </c>
      <c r="G121" s="33">
        <v>126</v>
      </c>
      <c r="H121" s="33">
        <v>563</v>
      </c>
    </row>
    <row r="122" spans="1:8" ht="18" hidden="1" outlineLevel="3">
      <c r="A122" s="16" t="s">
        <v>25</v>
      </c>
      <c r="B122" s="34">
        <v>39557</v>
      </c>
      <c r="C122" s="33">
        <v>0</v>
      </c>
      <c r="D122" s="33">
        <v>90</v>
      </c>
      <c r="E122" s="33">
        <v>0</v>
      </c>
      <c r="F122" s="33">
        <v>389</v>
      </c>
      <c r="G122" s="33">
        <v>90</v>
      </c>
      <c r="H122" s="33">
        <v>389</v>
      </c>
    </row>
    <row r="123" spans="1:8" ht="18" hidden="1" outlineLevel="3">
      <c r="A123" s="16" t="s">
        <v>25</v>
      </c>
      <c r="B123" s="34">
        <v>39558</v>
      </c>
      <c r="C123" s="33">
        <v>0</v>
      </c>
      <c r="D123" s="33">
        <v>76</v>
      </c>
      <c r="E123" s="33">
        <v>0</v>
      </c>
      <c r="F123" s="33">
        <v>345</v>
      </c>
      <c r="G123" s="33">
        <v>76</v>
      </c>
      <c r="H123" s="33">
        <v>345</v>
      </c>
    </row>
    <row r="124" spans="1:8" ht="18" hidden="1" outlineLevel="3">
      <c r="A124" s="16"/>
      <c r="B124" s="34">
        <v>39559</v>
      </c>
      <c r="C124" s="33">
        <v>0</v>
      </c>
      <c r="D124" s="33">
        <v>137</v>
      </c>
      <c r="E124" s="33">
        <v>0</v>
      </c>
      <c r="F124" s="33">
        <v>446</v>
      </c>
      <c r="G124" s="33">
        <v>137</v>
      </c>
      <c r="H124" s="33">
        <v>446</v>
      </c>
    </row>
    <row r="125" spans="1:8" ht="18" hidden="1" outlineLevel="3">
      <c r="A125" s="16"/>
      <c r="B125" s="34">
        <v>39560</v>
      </c>
      <c r="C125" s="33">
        <v>0</v>
      </c>
      <c r="D125" s="33">
        <v>92</v>
      </c>
      <c r="E125" s="33">
        <v>0</v>
      </c>
      <c r="F125" s="33">
        <v>617</v>
      </c>
      <c r="G125" s="33">
        <v>92</v>
      </c>
      <c r="H125" s="33">
        <v>617</v>
      </c>
    </row>
    <row r="126" spans="1:8" ht="18" hidden="1" outlineLevel="3">
      <c r="A126" s="16"/>
      <c r="B126" s="34">
        <v>39561</v>
      </c>
      <c r="C126" s="33">
        <v>0</v>
      </c>
      <c r="D126" s="33">
        <v>143</v>
      </c>
      <c r="E126" s="33">
        <v>0</v>
      </c>
      <c r="F126" s="33">
        <v>588</v>
      </c>
      <c r="G126" s="33">
        <v>143</v>
      </c>
      <c r="H126" s="33">
        <v>588</v>
      </c>
    </row>
    <row r="127" spans="1:8" ht="18" hidden="1" outlineLevel="3">
      <c r="A127" s="16"/>
      <c r="B127" s="34">
        <v>39562</v>
      </c>
      <c r="C127" s="33">
        <v>0</v>
      </c>
      <c r="D127" s="33">
        <v>174</v>
      </c>
      <c r="E127" s="33">
        <v>0</v>
      </c>
      <c r="F127" s="33">
        <v>654</v>
      </c>
      <c r="G127" s="33">
        <v>174</v>
      </c>
      <c r="H127" s="33">
        <v>654</v>
      </c>
    </row>
    <row r="128" spans="1:8" ht="18" hidden="1" outlineLevel="3">
      <c r="A128" s="16"/>
      <c r="B128" s="34">
        <v>39563</v>
      </c>
      <c r="C128" s="33">
        <v>0</v>
      </c>
      <c r="D128" s="33">
        <v>86</v>
      </c>
      <c r="E128" s="33">
        <v>0</v>
      </c>
      <c r="F128" s="33">
        <v>753</v>
      </c>
      <c r="G128" s="33">
        <v>86</v>
      </c>
      <c r="H128" s="33">
        <v>753</v>
      </c>
    </row>
    <row r="129" spans="1:8" ht="18" hidden="1" outlineLevel="3">
      <c r="A129" s="16" t="s">
        <v>25</v>
      </c>
      <c r="B129" s="34">
        <v>39564</v>
      </c>
      <c r="C129" s="33">
        <v>0</v>
      </c>
      <c r="D129" s="33">
        <v>222</v>
      </c>
      <c r="E129" s="33">
        <v>0</v>
      </c>
      <c r="F129" s="33">
        <v>361</v>
      </c>
      <c r="G129" s="33">
        <v>222</v>
      </c>
      <c r="H129" s="33">
        <v>361</v>
      </c>
    </row>
    <row r="130" spans="1:8" ht="18" hidden="1" outlineLevel="3">
      <c r="A130" s="16" t="s">
        <v>25</v>
      </c>
      <c r="B130" s="34">
        <v>39565</v>
      </c>
      <c r="C130" s="33">
        <v>0</v>
      </c>
      <c r="D130" s="33">
        <v>109</v>
      </c>
      <c r="E130" s="33">
        <v>0</v>
      </c>
      <c r="F130" s="33">
        <v>191</v>
      </c>
      <c r="G130" s="33">
        <v>109</v>
      </c>
      <c r="H130" s="33">
        <v>191</v>
      </c>
    </row>
    <row r="131" spans="1:8" ht="18" hidden="1" outlineLevel="3">
      <c r="A131" s="16"/>
      <c r="B131" s="34">
        <v>39566</v>
      </c>
      <c r="C131" s="33">
        <v>0</v>
      </c>
      <c r="D131" s="33">
        <v>182</v>
      </c>
      <c r="E131" s="33">
        <v>0</v>
      </c>
      <c r="F131" s="33">
        <v>425</v>
      </c>
      <c r="G131" s="33">
        <v>182</v>
      </c>
      <c r="H131" s="33">
        <v>425</v>
      </c>
    </row>
    <row r="132" spans="1:8" ht="18" hidden="1" outlineLevel="3">
      <c r="A132" s="16"/>
      <c r="B132" s="34">
        <v>39567</v>
      </c>
      <c r="C132" s="33">
        <v>0</v>
      </c>
      <c r="D132" s="33">
        <v>119</v>
      </c>
      <c r="E132" s="33">
        <v>0</v>
      </c>
      <c r="F132" s="33">
        <v>479</v>
      </c>
      <c r="G132" s="33">
        <v>119</v>
      </c>
      <c r="H132" s="33">
        <v>479</v>
      </c>
    </row>
    <row r="133" spans="1:8" ht="18" hidden="1" outlineLevel="3">
      <c r="A133" s="16"/>
      <c r="B133" s="34">
        <v>39568</v>
      </c>
      <c r="C133" s="33">
        <v>0</v>
      </c>
      <c r="D133" s="33">
        <v>176</v>
      </c>
      <c r="E133" s="33">
        <v>0</v>
      </c>
      <c r="F133" s="33">
        <v>443</v>
      </c>
      <c r="G133" s="33">
        <v>176</v>
      </c>
      <c r="H133" s="33">
        <v>443</v>
      </c>
    </row>
    <row r="134" spans="1:8" ht="18" hidden="1" outlineLevel="2" collapsed="1">
      <c r="A134" s="16"/>
      <c r="B134" s="32" t="s">
        <v>32</v>
      </c>
      <c r="C134" s="33">
        <f aca="true" t="shared" si="6" ref="C134:H134">SUBTOTAL(9,C104:C133)</f>
        <v>0</v>
      </c>
      <c r="D134" s="33">
        <f t="shared" si="6"/>
        <v>3966</v>
      </c>
      <c r="E134" s="33">
        <f t="shared" si="6"/>
        <v>0</v>
      </c>
      <c r="F134" s="33">
        <f t="shared" si="6"/>
        <v>16322</v>
      </c>
      <c r="G134" s="33">
        <f t="shared" si="6"/>
        <v>3966</v>
      </c>
      <c r="H134" s="33">
        <f t="shared" si="6"/>
        <v>16322</v>
      </c>
    </row>
    <row r="135" spans="1:8" ht="18" hidden="1" outlineLevel="3">
      <c r="A135" s="16" t="s">
        <v>25</v>
      </c>
      <c r="B135" s="34">
        <v>39569</v>
      </c>
      <c r="C135" s="33">
        <v>0</v>
      </c>
      <c r="D135" s="33">
        <v>287</v>
      </c>
      <c r="E135" s="33">
        <v>0</v>
      </c>
      <c r="F135" s="33">
        <v>283</v>
      </c>
      <c r="G135" s="33">
        <v>287</v>
      </c>
      <c r="H135" s="33">
        <v>283</v>
      </c>
    </row>
    <row r="136" spans="1:8" ht="18" hidden="1" outlineLevel="3">
      <c r="A136" s="16"/>
      <c r="B136" s="34">
        <v>39570</v>
      </c>
      <c r="C136" s="33">
        <v>0</v>
      </c>
      <c r="D136" s="33">
        <v>254</v>
      </c>
      <c r="E136" s="33">
        <v>0</v>
      </c>
      <c r="F136" s="33">
        <v>433</v>
      </c>
      <c r="G136" s="33">
        <v>254</v>
      </c>
      <c r="H136" s="33">
        <v>433</v>
      </c>
    </row>
    <row r="137" spans="1:8" ht="18" hidden="1" outlineLevel="3">
      <c r="A137" s="16" t="s">
        <v>25</v>
      </c>
      <c r="B137" s="34">
        <v>39571</v>
      </c>
      <c r="C137" s="33">
        <v>0</v>
      </c>
      <c r="D137" s="33">
        <v>40</v>
      </c>
      <c r="E137" s="33">
        <v>0</v>
      </c>
      <c r="F137" s="33">
        <v>190</v>
      </c>
      <c r="G137" s="33">
        <v>40</v>
      </c>
      <c r="H137" s="33">
        <v>190</v>
      </c>
    </row>
    <row r="138" spans="1:8" ht="18" hidden="1" outlineLevel="3">
      <c r="A138" s="16" t="s">
        <v>25</v>
      </c>
      <c r="B138" s="34">
        <v>39572</v>
      </c>
      <c r="C138" s="33">
        <v>0</v>
      </c>
      <c r="D138" s="33">
        <v>40</v>
      </c>
      <c r="E138" s="33">
        <v>0</v>
      </c>
      <c r="F138" s="33">
        <v>206</v>
      </c>
      <c r="G138" s="33">
        <v>40</v>
      </c>
      <c r="H138" s="33">
        <v>206</v>
      </c>
    </row>
    <row r="139" spans="1:8" ht="18" hidden="1" outlineLevel="3">
      <c r="A139" s="16"/>
      <c r="B139" s="34">
        <v>39573</v>
      </c>
      <c r="C139" s="33">
        <v>0</v>
      </c>
      <c r="D139" s="33">
        <v>73</v>
      </c>
      <c r="E139" s="33">
        <v>0</v>
      </c>
      <c r="F139" s="33">
        <v>348</v>
      </c>
      <c r="G139" s="33">
        <v>73</v>
      </c>
      <c r="H139" s="33">
        <v>348</v>
      </c>
    </row>
    <row r="140" spans="1:8" ht="18" hidden="1" outlineLevel="3">
      <c r="A140" s="16"/>
      <c r="B140" s="34">
        <v>39574</v>
      </c>
      <c r="C140" s="33">
        <v>0</v>
      </c>
      <c r="D140" s="33">
        <v>153</v>
      </c>
      <c r="E140" s="33">
        <v>0</v>
      </c>
      <c r="F140" s="33">
        <v>550</v>
      </c>
      <c r="G140" s="33">
        <v>153</v>
      </c>
      <c r="H140" s="33">
        <v>550</v>
      </c>
    </row>
    <row r="141" spans="1:8" ht="18" hidden="1" outlineLevel="3">
      <c r="A141" s="16"/>
      <c r="B141" s="34">
        <v>39575</v>
      </c>
      <c r="C141" s="33">
        <v>0</v>
      </c>
      <c r="D141" s="33">
        <v>89</v>
      </c>
      <c r="E141" s="33">
        <v>0</v>
      </c>
      <c r="F141" s="33">
        <v>567</v>
      </c>
      <c r="G141" s="33">
        <v>89</v>
      </c>
      <c r="H141" s="33">
        <v>567</v>
      </c>
    </row>
    <row r="142" spans="1:8" ht="18" hidden="1" outlineLevel="3">
      <c r="A142" s="16"/>
      <c r="B142" s="34">
        <v>39576</v>
      </c>
      <c r="C142" s="33">
        <v>0</v>
      </c>
      <c r="D142" s="33">
        <v>119</v>
      </c>
      <c r="E142" s="33">
        <v>0</v>
      </c>
      <c r="F142" s="33">
        <v>541</v>
      </c>
      <c r="G142" s="33">
        <v>119</v>
      </c>
      <c r="H142" s="33">
        <v>541</v>
      </c>
    </row>
    <row r="143" spans="1:8" ht="18" hidden="1" outlineLevel="3">
      <c r="A143" s="16"/>
      <c r="B143" s="34">
        <v>39577</v>
      </c>
      <c r="C143" s="33">
        <v>0</v>
      </c>
      <c r="D143" s="33">
        <v>273</v>
      </c>
      <c r="E143" s="33">
        <v>0</v>
      </c>
      <c r="F143" s="33">
        <v>478</v>
      </c>
      <c r="G143" s="33">
        <v>273</v>
      </c>
      <c r="H143" s="33">
        <v>478</v>
      </c>
    </row>
    <row r="144" spans="1:8" ht="18" hidden="1" outlineLevel="3">
      <c r="A144" s="16" t="s">
        <v>25</v>
      </c>
      <c r="B144" s="34">
        <v>39578</v>
      </c>
      <c r="C144" s="33">
        <v>0</v>
      </c>
      <c r="D144" s="33">
        <v>272</v>
      </c>
      <c r="E144" s="33">
        <v>0</v>
      </c>
      <c r="F144" s="33">
        <v>291</v>
      </c>
      <c r="G144" s="33">
        <v>272</v>
      </c>
      <c r="H144" s="33">
        <v>291</v>
      </c>
    </row>
    <row r="145" spans="1:8" ht="18" hidden="1" outlineLevel="3">
      <c r="A145" s="16" t="s">
        <v>25</v>
      </c>
      <c r="B145" s="34">
        <v>39579</v>
      </c>
      <c r="C145" s="33">
        <v>0</v>
      </c>
      <c r="D145" s="33">
        <v>50</v>
      </c>
      <c r="E145" s="33">
        <v>0</v>
      </c>
      <c r="F145" s="33">
        <v>274</v>
      </c>
      <c r="G145" s="33">
        <v>50</v>
      </c>
      <c r="H145" s="33">
        <v>274</v>
      </c>
    </row>
    <row r="146" spans="1:8" ht="18" hidden="1" outlineLevel="3">
      <c r="A146" s="16"/>
      <c r="B146" s="34">
        <v>39580</v>
      </c>
      <c r="C146" s="33">
        <v>0</v>
      </c>
      <c r="D146" s="33">
        <v>100</v>
      </c>
      <c r="E146" s="33">
        <v>0</v>
      </c>
      <c r="F146" s="33">
        <v>427</v>
      </c>
      <c r="G146" s="33">
        <v>100</v>
      </c>
      <c r="H146" s="33">
        <v>427</v>
      </c>
    </row>
    <row r="147" spans="1:8" ht="18" hidden="1" outlineLevel="3">
      <c r="A147" s="16"/>
      <c r="B147" s="34">
        <v>39581</v>
      </c>
      <c r="C147" s="33">
        <v>0</v>
      </c>
      <c r="D147" s="33">
        <v>122</v>
      </c>
      <c r="E147" s="33">
        <v>0</v>
      </c>
      <c r="F147" s="33">
        <v>593</v>
      </c>
      <c r="G147" s="33">
        <v>122</v>
      </c>
      <c r="H147" s="33">
        <v>593</v>
      </c>
    </row>
    <row r="148" spans="1:8" ht="18" hidden="1" outlineLevel="3">
      <c r="A148" s="16"/>
      <c r="B148" s="34">
        <v>39582</v>
      </c>
      <c r="C148" s="33">
        <v>0</v>
      </c>
      <c r="D148" s="33">
        <v>39</v>
      </c>
      <c r="E148" s="33">
        <v>0</v>
      </c>
      <c r="F148" s="33">
        <v>324</v>
      </c>
      <c r="G148" s="33">
        <v>39</v>
      </c>
      <c r="H148" s="33">
        <v>324</v>
      </c>
    </row>
    <row r="149" spans="1:8" ht="18" hidden="1" outlineLevel="3">
      <c r="A149" s="16"/>
      <c r="B149" s="34">
        <v>39583</v>
      </c>
      <c r="C149" s="33">
        <v>0</v>
      </c>
      <c r="D149" s="33">
        <v>139</v>
      </c>
      <c r="E149" s="33">
        <v>0</v>
      </c>
      <c r="F149" s="33">
        <v>465</v>
      </c>
      <c r="G149" s="33">
        <v>139</v>
      </c>
      <c r="H149" s="33">
        <v>465</v>
      </c>
    </row>
    <row r="150" spans="1:8" ht="18" hidden="1" outlineLevel="3">
      <c r="A150" s="16"/>
      <c r="B150" s="34">
        <v>39584</v>
      </c>
      <c r="C150" s="33">
        <v>0</v>
      </c>
      <c r="D150" s="33">
        <v>224</v>
      </c>
      <c r="E150" s="33">
        <v>0</v>
      </c>
      <c r="F150" s="33">
        <v>434</v>
      </c>
      <c r="G150" s="33">
        <v>224</v>
      </c>
      <c r="H150" s="33">
        <v>434</v>
      </c>
    </row>
    <row r="151" spans="1:8" ht="18" hidden="1" outlineLevel="3">
      <c r="A151" s="16" t="s">
        <v>25</v>
      </c>
      <c r="B151" s="34">
        <v>39585</v>
      </c>
      <c r="C151" s="33">
        <v>0</v>
      </c>
      <c r="D151" s="33">
        <v>105</v>
      </c>
      <c r="E151" s="33">
        <v>0</v>
      </c>
      <c r="F151" s="33">
        <v>298</v>
      </c>
      <c r="G151" s="33">
        <v>105</v>
      </c>
      <c r="H151" s="33">
        <v>298</v>
      </c>
    </row>
    <row r="152" spans="1:8" ht="18" hidden="1" outlineLevel="3">
      <c r="A152" s="16" t="s">
        <v>25</v>
      </c>
      <c r="B152" s="34">
        <v>39586</v>
      </c>
      <c r="C152" s="33">
        <v>0</v>
      </c>
      <c r="D152" s="33">
        <v>141</v>
      </c>
      <c r="E152" s="33">
        <v>0</v>
      </c>
      <c r="F152" s="33">
        <v>380</v>
      </c>
      <c r="G152" s="33">
        <v>141</v>
      </c>
      <c r="H152" s="33">
        <v>380</v>
      </c>
    </row>
    <row r="153" spans="1:8" ht="18" hidden="1" outlineLevel="3">
      <c r="A153" s="16"/>
      <c r="B153" s="34">
        <v>39587</v>
      </c>
      <c r="C153" s="33">
        <v>0</v>
      </c>
      <c r="D153" s="33">
        <v>294</v>
      </c>
      <c r="E153" s="33">
        <v>0</v>
      </c>
      <c r="F153" s="33">
        <v>791</v>
      </c>
      <c r="G153" s="33">
        <v>294</v>
      </c>
      <c r="H153" s="33">
        <v>791</v>
      </c>
    </row>
    <row r="154" spans="1:8" ht="18" hidden="1" outlineLevel="3">
      <c r="A154" s="16"/>
      <c r="B154" s="34">
        <v>39588</v>
      </c>
      <c r="C154" s="33">
        <v>0</v>
      </c>
      <c r="D154" s="33">
        <v>96</v>
      </c>
      <c r="E154" s="33">
        <v>0</v>
      </c>
      <c r="F154" s="33">
        <v>319</v>
      </c>
      <c r="G154" s="33">
        <v>96</v>
      </c>
      <c r="H154" s="33">
        <v>319</v>
      </c>
    </row>
    <row r="155" spans="1:8" ht="18" hidden="1" outlineLevel="3">
      <c r="A155" s="16"/>
      <c r="B155" s="34">
        <v>39589</v>
      </c>
      <c r="C155" s="33">
        <v>0</v>
      </c>
      <c r="D155" s="33">
        <v>84</v>
      </c>
      <c r="E155" s="33">
        <v>0</v>
      </c>
      <c r="F155" s="33">
        <v>505</v>
      </c>
      <c r="G155" s="33">
        <v>84</v>
      </c>
      <c r="H155" s="33">
        <v>505</v>
      </c>
    </row>
    <row r="156" spans="1:8" ht="18" hidden="1" outlineLevel="3">
      <c r="A156" s="16"/>
      <c r="B156" s="34">
        <v>39590</v>
      </c>
      <c r="C156" s="33">
        <v>0</v>
      </c>
      <c r="D156" s="33">
        <v>224</v>
      </c>
      <c r="E156" s="33">
        <v>0</v>
      </c>
      <c r="F156" s="33">
        <v>457</v>
      </c>
      <c r="G156" s="33">
        <v>224</v>
      </c>
      <c r="H156" s="33">
        <v>457</v>
      </c>
    </row>
    <row r="157" spans="1:8" ht="18" hidden="1" outlineLevel="3">
      <c r="A157" s="16"/>
      <c r="B157" s="34">
        <v>39591</v>
      </c>
      <c r="C157" s="33">
        <v>0</v>
      </c>
      <c r="D157" s="33">
        <v>156</v>
      </c>
      <c r="E157" s="33">
        <v>0</v>
      </c>
      <c r="F157" s="33">
        <v>503</v>
      </c>
      <c r="G157" s="33">
        <v>156</v>
      </c>
      <c r="H157" s="33">
        <v>503</v>
      </c>
    </row>
    <row r="158" spans="1:8" ht="18" hidden="1" outlineLevel="3">
      <c r="A158" s="16" t="s">
        <v>25</v>
      </c>
      <c r="B158" s="34">
        <v>39592</v>
      </c>
      <c r="C158" s="33">
        <v>0</v>
      </c>
      <c r="D158" s="33">
        <v>198</v>
      </c>
      <c r="E158" s="33">
        <v>0</v>
      </c>
      <c r="F158" s="33">
        <v>79</v>
      </c>
      <c r="G158" s="33">
        <v>198</v>
      </c>
      <c r="H158" s="33">
        <v>79</v>
      </c>
    </row>
    <row r="159" spans="1:8" ht="18" hidden="1" outlineLevel="3">
      <c r="A159" s="16" t="s">
        <v>25</v>
      </c>
      <c r="B159" s="34">
        <v>39593</v>
      </c>
      <c r="C159" s="33">
        <v>0</v>
      </c>
      <c r="D159" s="33">
        <v>38</v>
      </c>
      <c r="E159" s="33">
        <v>0</v>
      </c>
      <c r="F159" s="33">
        <v>214</v>
      </c>
      <c r="G159" s="33">
        <v>38</v>
      </c>
      <c r="H159" s="33">
        <v>214</v>
      </c>
    </row>
    <row r="160" spans="1:8" ht="18" hidden="1" outlineLevel="3">
      <c r="A160" s="16"/>
      <c r="B160" s="34">
        <v>39594</v>
      </c>
      <c r="C160" s="33">
        <v>0</v>
      </c>
      <c r="D160" s="33">
        <v>200</v>
      </c>
      <c r="E160" s="33">
        <v>0</v>
      </c>
      <c r="F160" s="33">
        <v>440</v>
      </c>
      <c r="G160" s="33">
        <v>200</v>
      </c>
      <c r="H160" s="33">
        <v>440</v>
      </c>
    </row>
    <row r="161" spans="1:8" ht="18" hidden="1" outlineLevel="3">
      <c r="A161" s="16"/>
      <c r="B161" s="34">
        <v>39595</v>
      </c>
      <c r="C161" s="33">
        <v>0</v>
      </c>
      <c r="D161" s="33">
        <v>84</v>
      </c>
      <c r="E161" s="33">
        <v>0</v>
      </c>
      <c r="F161" s="33">
        <v>178</v>
      </c>
      <c r="G161" s="33">
        <v>84</v>
      </c>
      <c r="H161" s="33">
        <v>178</v>
      </c>
    </row>
    <row r="162" spans="1:8" ht="18" hidden="1" outlineLevel="3">
      <c r="A162" s="16"/>
      <c r="B162" s="34">
        <v>39596</v>
      </c>
      <c r="C162" s="33">
        <v>0</v>
      </c>
      <c r="D162" s="33">
        <v>141</v>
      </c>
      <c r="E162" s="33">
        <v>0</v>
      </c>
      <c r="F162" s="33">
        <v>768</v>
      </c>
      <c r="G162" s="33">
        <v>141</v>
      </c>
      <c r="H162" s="33">
        <v>768</v>
      </c>
    </row>
    <row r="163" spans="1:8" ht="18" hidden="1" outlineLevel="3">
      <c r="A163" s="16"/>
      <c r="B163" s="34">
        <v>39597</v>
      </c>
      <c r="C163" s="33">
        <v>0</v>
      </c>
      <c r="D163" s="33">
        <v>250</v>
      </c>
      <c r="E163" s="33">
        <v>0</v>
      </c>
      <c r="F163" s="33">
        <v>543</v>
      </c>
      <c r="G163" s="33">
        <v>250</v>
      </c>
      <c r="H163" s="33">
        <v>543</v>
      </c>
    </row>
    <row r="164" spans="1:8" ht="18" hidden="1" outlineLevel="3">
      <c r="A164" s="16"/>
      <c r="B164" s="34">
        <v>39598</v>
      </c>
      <c r="C164" s="33">
        <v>0</v>
      </c>
      <c r="D164" s="33">
        <v>104</v>
      </c>
      <c r="E164" s="33">
        <v>0</v>
      </c>
      <c r="F164" s="33">
        <v>534</v>
      </c>
      <c r="G164" s="33">
        <v>104</v>
      </c>
      <c r="H164" s="33">
        <v>534</v>
      </c>
    </row>
    <row r="165" spans="1:8" ht="18" hidden="1" outlineLevel="3">
      <c r="A165" s="16" t="s">
        <v>25</v>
      </c>
      <c r="B165" s="34">
        <v>39599</v>
      </c>
      <c r="C165" s="33">
        <v>0</v>
      </c>
      <c r="D165" s="33">
        <v>92</v>
      </c>
      <c r="E165" s="33">
        <v>0</v>
      </c>
      <c r="F165" s="33">
        <v>239</v>
      </c>
      <c r="G165" s="33">
        <v>92</v>
      </c>
      <c r="H165" s="33">
        <v>239</v>
      </c>
    </row>
    <row r="166" spans="1:8" ht="18" hidden="1" outlineLevel="2" collapsed="1">
      <c r="A166" s="16"/>
      <c r="B166" s="32" t="s">
        <v>33</v>
      </c>
      <c r="C166" s="33">
        <f aca="true" t="shared" si="7" ref="C166:H166">SUBTOTAL(9,C135:C165)</f>
        <v>0</v>
      </c>
      <c r="D166" s="33">
        <f t="shared" si="7"/>
        <v>4481</v>
      </c>
      <c r="E166" s="33">
        <f t="shared" si="7"/>
        <v>0</v>
      </c>
      <c r="F166" s="33">
        <f t="shared" si="7"/>
        <v>12652</v>
      </c>
      <c r="G166" s="33">
        <f t="shared" si="7"/>
        <v>4481</v>
      </c>
      <c r="H166" s="33">
        <f t="shared" si="7"/>
        <v>12652</v>
      </c>
    </row>
    <row r="167" spans="1:8" ht="18" hidden="1" outlineLevel="3">
      <c r="A167" s="16" t="s">
        <v>25</v>
      </c>
      <c r="B167" s="34">
        <v>39600</v>
      </c>
      <c r="C167" s="33">
        <v>0</v>
      </c>
      <c r="D167" s="33">
        <v>125</v>
      </c>
      <c r="E167" s="33">
        <v>0</v>
      </c>
      <c r="F167" s="33">
        <v>331</v>
      </c>
      <c r="G167" s="33">
        <v>125</v>
      </c>
      <c r="H167" s="33">
        <v>331</v>
      </c>
    </row>
    <row r="168" spans="1:8" ht="18" hidden="1" outlineLevel="3">
      <c r="A168" s="16"/>
      <c r="B168" s="34">
        <v>39601</v>
      </c>
      <c r="C168" s="33">
        <v>0</v>
      </c>
      <c r="D168" s="33">
        <v>118</v>
      </c>
      <c r="E168" s="33">
        <v>0</v>
      </c>
      <c r="F168" s="33">
        <v>677</v>
      </c>
      <c r="G168" s="33">
        <v>118</v>
      </c>
      <c r="H168" s="33">
        <v>677</v>
      </c>
    </row>
    <row r="169" spans="1:8" ht="18" hidden="1" outlineLevel="3">
      <c r="A169" s="16"/>
      <c r="B169" s="34">
        <v>39602</v>
      </c>
      <c r="C169" s="33">
        <v>0</v>
      </c>
      <c r="D169" s="33">
        <v>142</v>
      </c>
      <c r="E169" s="33">
        <v>0</v>
      </c>
      <c r="F169" s="33">
        <v>407</v>
      </c>
      <c r="G169" s="33">
        <v>142</v>
      </c>
      <c r="H169" s="33">
        <v>407</v>
      </c>
    </row>
    <row r="170" spans="1:8" ht="18" hidden="1" outlineLevel="3">
      <c r="A170" s="16"/>
      <c r="B170" s="34">
        <v>39603</v>
      </c>
      <c r="C170" s="33">
        <v>0</v>
      </c>
      <c r="D170" s="33">
        <v>71</v>
      </c>
      <c r="E170" s="33">
        <v>0</v>
      </c>
      <c r="F170" s="33">
        <v>427</v>
      </c>
      <c r="G170" s="33">
        <v>71</v>
      </c>
      <c r="H170" s="33">
        <v>427</v>
      </c>
    </row>
    <row r="171" spans="1:8" ht="18" hidden="1" outlineLevel="3">
      <c r="A171" s="16"/>
      <c r="B171" s="34">
        <v>39604</v>
      </c>
      <c r="C171" s="33">
        <v>0</v>
      </c>
      <c r="D171" s="33">
        <v>156</v>
      </c>
      <c r="E171" s="33">
        <v>0</v>
      </c>
      <c r="F171" s="33">
        <v>461</v>
      </c>
      <c r="G171" s="33">
        <v>156</v>
      </c>
      <c r="H171" s="33">
        <v>461</v>
      </c>
    </row>
    <row r="172" spans="1:8" ht="18" hidden="1" outlineLevel="3">
      <c r="A172" s="16"/>
      <c r="B172" s="34">
        <v>39605</v>
      </c>
      <c r="C172" s="33">
        <v>0</v>
      </c>
      <c r="D172" s="33">
        <v>235</v>
      </c>
      <c r="E172" s="33">
        <v>0</v>
      </c>
      <c r="F172" s="33">
        <v>599</v>
      </c>
      <c r="G172" s="33">
        <v>235</v>
      </c>
      <c r="H172" s="33">
        <v>599</v>
      </c>
    </row>
    <row r="173" spans="1:8" ht="18" hidden="1" outlineLevel="3">
      <c r="A173" s="16" t="s">
        <v>25</v>
      </c>
      <c r="B173" s="34">
        <v>39606</v>
      </c>
      <c r="C173" s="33">
        <v>0</v>
      </c>
      <c r="D173" s="33">
        <v>342</v>
      </c>
      <c r="E173" s="33">
        <v>0</v>
      </c>
      <c r="F173" s="33">
        <v>267</v>
      </c>
      <c r="G173" s="33">
        <v>342</v>
      </c>
      <c r="H173" s="33">
        <v>267</v>
      </c>
    </row>
    <row r="174" spans="1:8" ht="18" hidden="1" outlineLevel="3">
      <c r="A174" s="16" t="s">
        <v>25</v>
      </c>
      <c r="B174" s="34">
        <v>39607</v>
      </c>
      <c r="C174" s="33">
        <v>0</v>
      </c>
      <c r="D174" s="33">
        <v>111</v>
      </c>
      <c r="E174" s="33">
        <v>0</v>
      </c>
      <c r="F174" s="33">
        <v>124</v>
      </c>
      <c r="G174" s="33">
        <v>111</v>
      </c>
      <c r="H174" s="33">
        <v>124</v>
      </c>
    </row>
    <row r="175" spans="1:8" ht="18" hidden="1" outlineLevel="3">
      <c r="A175" s="16"/>
      <c r="B175" s="34">
        <v>39608</v>
      </c>
      <c r="C175" s="33">
        <v>0</v>
      </c>
      <c r="D175" s="33">
        <v>75</v>
      </c>
      <c r="E175" s="33">
        <v>0</v>
      </c>
      <c r="F175" s="33">
        <v>324</v>
      </c>
      <c r="G175" s="33">
        <v>75</v>
      </c>
      <c r="H175" s="33">
        <v>324</v>
      </c>
    </row>
    <row r="176" spans="1:8" ht="18" hidden="1" outlineLevel="3">
      <c r="A176" s="16"/>
      <c r="B176" s="34">
        <v>39609</v>
      </c>
      <c r="C176" s="33">
        <v>0</v>
      </c>
      <c r="D176" s="33">
        <v>61</v>
      </c>
      <c r="E176" s="33">
        <v>0</v>
      </c>
      <c r="F176" s="33">
        <v>428</v>
      </c>
      <c r="G176" s="33">
        <v>61</v>
      </c>
      <c r="H176" s="33">
        <v>428</v>
      </c>
    </row>
    <row r="177" spans="1:8" ht="18" hidden="1" outlineLevel="3">
      <c r="A177" s="16"/>
      <c r="B177" s="34">
        <v>39610</v>
      </c>
      <c r="C177" s="33">
        <v>0</v>
      </c>
      <c r="D177" s="33">
        <v>100</v>
      </c>
      <c r="E177" s="33">
        <v>0</v>
      </c>
      <c r="F177" s="33">
        <v>426</v>
      </c>
      <c r="G177" s="33">
        <v>100</v>
      </c>
      <c r="H177" s="33">
        <v>426</v>
      </c>
    </row>
    <row r="178" spans="1:8" ht="18" hidden="1" outlineLevel="3">
      <c r="A178" s="16"/>
      <c r="B178" s="34">
        <v>39611</v>
      </c>
      <c r="C178" s="33">
        <v>0</v>
      </c>
      <c r="D178" s="33">
        <v>325</v>
      </c>
      <c r="E178" s="33">
        <v>0</v>
      </c>
      <c r="F178" s="33">
        <v>499</v>
      </c>
      <c r="G178" s="33">
        <v>325</v>
      </c>
      <c r="H178" s="33">
        <v>499</v>
      </c>
    </row>
    <row r="179" spans="1:8" ht="18" hidden="1" outlineLevel="3">
      <c r="A179" s="16"/>
      <c r="B179" s="34">
        <v>39612</v>
      </c>
      <c r="C179" s="33">
        <v>0</v>
      </c>
      <c r="D179" s="33">
        <v>118</v>
      </c>
      <c r="E179" s="33">
        <v>0</v>
      </c>
      <c r="F179" s="33">
        <v>588</v>
      </c>
      <c r="G179" s="33">
        <v>118</v>
      </c>
      <c r="H179" s="33">
        <v>588</v>
      </c>
    </row>
    <row r="180" spans="1:8" ht="18" hidden="1" outlineLevel="3">
      <c r="A180" s="16" t="s">
        <v>25</v>
      </c>
      <c r="B180" s="34">
        <v>39613</v>
      </c>
      <c r="C180" s="33">
        <v>0</v>
      </c>
      <c r="D180" s="33">
        <v>214</v>
      </c>
      <c r="E180" s="33">
        <v>0</v>
      </c>
      <c r="F180" s="33">
        <v>339</v>
      </c>
      <c r="G180" s="33">
        <v>214</v>
      </c>
      <c r="H180" s="33">
        <v>339</v>
      </c>
    </row>
    <row r="181" spans="1:8" ht="18" hidden="1" outlineLevel="3">
      <c r="A181" s="16" t="s">
        <v>25</v>
      </c>
      <c r="B181" s="34">
        <v>39614</v>
      </c>
      <c r="C181" s="33">
        <v>0</v>
      </c>
      <c r="D181" s="33">
        <v>155</v>
      </c>
      <c r="E181" s="33">
        <v>0</v>
      </c>
      <c r="F181" s="33">
        <v>276</v>
      </c>
      <c r="G181" s="33">
        <v>155</v>
      </c>
      <c r="H181" s="33">
        <v>276</v>
      </c>
    </row>
    <row r="182" spans="1:8" ht="18" hidden="1" outlineLevel="3">
      <c r="A182" s="16"/>
      <c r="B182" s="34">
        <v>39615</v>
      </c>
      <c r="C182" s="33">
        <v>0</v>
      </c>
      <c r="D182" s="33">
        <v>58</v>
      </c>
      <c r="E182" s="33">
        <v>0</v>
      </c>
      <c r="F182" s="33">
        <v>388</v>
      </c>
      <c r="G182" s="33">
        <v>58</v>
      </c>
      <c r="H182" s="33">
        <v>388</v>
      </c>
    </row>
    <row r="183" spans="1:8" ht="18" hidden="1" outlineLevel="3">
      <c r="A183" s="16"/>
      <c r="B183" s="34">
        <v>39616</v>
      </c>
      <c r="C183" s="33">
        <v>0</v>
      </c>
      <c r="D183" s="33">
        <v>41</v>
      </c>
      <c r="E183" s="33">
        <v>0</v>
      </c>
      <c r="F183" s="33">
        <v>439</v>
      </c>
      <c r="G183" s="33">
        <v>41</v>
      </c>
      <c r="H183" s="33">
        <v>439</v>
      </c>
    </row>
    <row r="184" spans="1:8" ht="18" hidden="1" outlineLevel="3">
      <c r="A184" s="16"/>
      <c r="B184" s="34">
        <v>39617</v>
      </c>
      <c r="C184" s="33">
        <v>0</v>
      </c>
      <c r="D184" s="33">
        <v>102</v>
      </c>
      <c r="E184" s="33">
        <v>0</v>
      </c>
      <c r="F184" s="33">
        <v>395</v>
      </c>
      <c r="G184" s="33">
        <v>102</v>
      </c>
      <c r="H184" s="33">
        <v>395</v>
      </c>
    </row>
    <row r="185" spans="1:8" ht="18" hidden="1" outlineLevel="3">
      <c r="A185" s="16"/>
      <c r="B185" s="34">
        <v>39618</v>
      </c>
      <c r="C185" s="33">
        <v>0</v>
      </c>
      <c r="D185" s="33">
        <v>125</v>
      </c>
      <c r="E185" s="33">
        <v>0</v>
      </c>
      <c r="F185" s="33">
        <v>458</v>
      </c>
      <c r="G185" s="33">
        <v>125</v>
      </c>
      <c r="H185" s="33">
        <v>458</v>
      </c>
    </row>
    <row r="186" spans="1:8" ht="18" hidden="1" outlineLevel="3">
      <c r="A186" s="16"/>
      <c r="B186" s="34">
        <v>39619</v>
      </c>
      <c r="C186" s="33">
        <v>0</v>
      </c>
      <c r="D186" s="33">
        <v>186</v>
      </c>
      <c r="E186" s="33">
        <v>0</v>
      </c>
      <c r="F186" s="33">
        <v>463</v>
      </c>
      <c r="G186" s="33">
        <v>186</v>
      </c>
      <c r="H186" s="33">
        <v>463</v>
      </c>
    </row>
    <row r="187" spans="1:8" ht="18" hidden="1" outlineLevel="3">
      <c r="A187" s="16" t="s">
        <v>25</v>
      </c>
      <c r="B187" s="34">
        <v>39620</v>
      </c>
      <c r="C187" s="33">
        <v>0</v>
      </c>
      <c r="D187" s="33">
        <v>149</v>
      </c>
      <c r="E187" s="33">
        <v>0</v>
      </c>
      <c r="F187" s="33">
        <v>468</v>
      </c>
      <c r="G187" s="33">
        <v>149</v>
      </c>
      <c r="H187" s="33">
        <v>468</v>
      </c>
    </row>
    <row r="188" spans="1:8" ht="18" hidden="1" outlineLevel="3">
      <c r="A188" s="16" t="s">
        <v>25</v>
      </c>
      <c r="B188" s="34">
        <v>39621</v>
      </c>
      <c r="C188" s="33">
        <v>0</v>
      </c>
      <c r="D188" s="33">
        <v>139</v>
      </c>
      <c r="E188" s="33">
        <v>0</v>
      </c>
      <c r="F188" s="33">
        <v>610</v>
      </c>
      <c r="G188" s="33">
        <v>139</v>
      </c>
      <c r="H188" s="33">
        <v>610</v>
      </c>
    </row>
    <row r="189" spans="1:8" ht="18" hidden="1" outlineLevel="3">
      <c r="A189" s="16"/>
      <c r="B189" s="34">
        <v>39622</v>
      </c>
      <c r="C189" s="33">
        <v>0</v>
      </c>
      <c r="D189" s="33">
        <v>111</v>
      </c>
      <c r="E189" s="33">
        <v>0</v>
      </c>
      <c r="F189" s="33">
        <v>312</v>
      </c>
      <c r="G189" s="33">
        <v>111</v>
      </c>
      <c r="H189" s="33">
        <v>312</v>
      </c>
    </row>
    <row r="190" spans="1:8" ht="18" hidden="1" outlineLevel="3">
      <c r="A190" s="16"/>
      <c r="B190" s="34">
        <v>39623</v>
      </c>
      <c r="C190" s="33">
        <v>0</v>
      </c>
      <c r="D190" s="33">
        <v>68</v>
      </c>
      <c r="E190" s="33">
        <v>0</v>
      </c>
      <c r="F190" s="33">
        <v>577</v>
      </c>
      <c r="G190" s="33">
        <v>68</v>
      </c>
      <c r="H190" s="33">
        <v>577</v>
      </c>
    </row>
    <row r="191" spans="1:8" ht="18" hidden="1" outlineLevel="3">
      <c r="A191" s="16"/>
      <c r="B191" s="34">
        <v>39624</v>
      </c>
      <c r="C191" s="33">
        <v>0</v>
      </c>
      <c r="D191" s="33">
        <v>98</v>
      </c>
      <c r="E191" s="33">
        <v>0</v>
      </c>
      <c r="F191" s="33">
        <v>441</v>
      </c>
      <c r="G191" s="33">
        <v>98</v>
      </c>
      <c r="H191" s="33">
        <v>441</v>
      </c>
    </row>
    <row r="192" spans="1:8" ht="18" hidden="1" outlineLevel="3">
      <c r="A192" s="16"/>
      <c r="B192" s="34">
        <v>39625</v>
      </c>
      <c r="C192" s="33">
        <v>0</v>
      </c>
      <c r="D192" s="33">
        <v>155</v>
      </c>
      <c r="E192" s="33">
        <v>0</v>
      </c>
      <c r="F192" s="33">
        <v>599</v>
      </c>
      <c r="G192" s="33">
        <v>155</v>
      </c>
      <c r="H192" s="33">
        <v>599</v>
      </c>
    </row>
    <row r="193" spans="1:8" ht="18" hidden="1" outlineLevel="3">
      <c r="A193" s="16"/>
      <c r="B193" s="34">
        <v>39626</v>
      </c>
      <c r="C193" s="33">
        <v>0</v>
      </c>
      <c r="D193" s="33">
        <v>349</v>
      </c>
      <c r="E193" s="33">
        <v>0</v>
      </c>
      <c r="F193" s="33">
        <v>487</v>
      </c>
      <c r="G193" s="33">
        <v>349</v>
      </c>
      <c r="H193" s="33">
        <v>487</v>
      </c>
    </row>
    <row r="194" spans="1:8" ht="18" hidden="1" outlineLevel="3">
      <c r="A194" s="16" t="s">
        <v>25</v>
      </c>
      <c r="B194" s="34">
        <v>39627</v>
      </c>
      <c r="C194" s="33">
        <v>0</v>
      </c>
      <c r="D194" s="33">
        <v>216</v>
      </c>
      <c r="E194" s="33">
        <v>0</v>
      </c>
      <c r="F194" s="33">
        <v>422</v>
      </c>
      <c r="G194" s="33">
        <v>216</v>
      </c>
      <c r="H194" s="33">
        <v>422</v>
      </c>
    </row>
    <row r="195" spans="1:8" ht="18" hidden="1" outlineLevel="3">
      <c r="A195" s="16" t="s">
        <v>25</v>
      </c>
      <c r="B195" s="34">
        <v>39628</v>
      </c>
      <c r="C195" s="33">
        <v>0</v>
      </c>
      <c r="D195" s="33">
        <v>97</v>
      </c>
      <c r="E195" s="33">
        <v>0</v>
      </c>
      <c r="F195" s="33">
        <v>670</v>
      </c>
      <c r="G195" s="33">
        <v>97</v>
      </c>
      <c r="H195" s="33">
        <v>670</v>
      </c>
    </row>
    <row r="196" spans="1:8" ht="18" hidden="1" outlineLevel="3">
      <c r="A196" s="16"/>
      <c r="B196" s="34">
        <v>39629</v>
      </c>
      <c r="C196" s="33">
        <v>4556</v>
      </c>
      <c r="D196" s="33">
        <v>156</v>
      </c>
      <c r="E196" s="33">
        <v>13208</v>
      </c>
      <c r="F196" s="33">
        <v>552</v>
      </c>
      <c r="G196" s="33">
        <v>4712</v>
      </c>
      <c r="H196" s="33">
        <v>13760</v>
      </c>
    </row>
    <row r="197" spans="1:8" ht="18" hidden="1" outlineLevel="2" collapsed="1">
      <c r="A197" s="16"/>
      <c r="B197" s="32" t="s">
        <v>34</v>
      </c>
      <c r="C197" s="33">
        <v>4556</v>
      </c>
      <c r="D197" s="33">
        <f>SUBTOTAL(9,D167:D196)</f>
        <v>4398</v>
      </c>
      <c r="E197" s="33">
        <f>SUBTOTAL(9,E167:E196)</f>
        <v>13208</v>
      </c>
      <c r="F197" s="33">
        <f>SUBTOTAL(9,F167:F196)</f>
        <v>13454</v>
      </c>
      <c r="G197" s="33">
        <f>SUBTOTAL(9,G167:G196)</f>
        <v>8954</v>
      </c>
      <c r="H197" s="33">
        <f>SUBTOTAL(9,H167:H196)</f>
        <v>26662</v>
      </c>
    </row>
    <row r="198" spans="1:8" ht="18" outlineLevel="2">
      <c r="A198" s="16"/>
      <c r="B198" s="35">
        <v>39629</v>
      </c>
      <c r="C198" s="33">
        <v>4556</v>
      </c>
      <c r="D198" s="33">
        <v>156</v>
      </c>
      <c r="E198" s="33">
        <v>13208</v>
      </c>
      <c r="F198" s="33">
        <v>552</v>
      </c>
      <c r="G198" s="33">
        <f>C198+D198</f>
        <v>4712</v>
      </c>
      <c r="H198" s="33">
        <f>E198+F198</f>
        <v>13760</v>
      </c>
    </row>
    <row r="199" spans="1:8" ht="18" outlineLevel="3">
      <c r="A199" s="16"/>
      <c r="B199" s="35">
        <v>39630</v>
      </c>
      <c r="C199" s="33">
        <v>8665</v>
      </c>
      <c r="D199" s="33">
        <v>87</v>
      </c>
      <c r="E199" s="33">
        <v>24670</v>
      </c>
      <c r="F199" s="33">
        <v>548</v>
      </c>
      <c r="G199" s="33">
        <f aca="true" t="shared" si="8" ref="G199:G205">C199+D199</f>
        <v>8752</v>
      </c>
      <c r="H199" s="33">
        <f aca="true" t="shared" si="9" ref="H199:H205">E199+F199</f>
        <v>25218</v>
      </c>
    </row>
    <row r="200" spans="1:8" ht="18" outlineLevel="3">
      <c r="A200" s="16"/>
      <c r="B200" s="35">
        <v>39631</v>
      </c>
      <c r="C200" s="33">
        <v>7789</v>
      </c>
      <c r="D200" s="33">
        <v>105</v>
      </c>
      <c r="E200" s="33">
        <v>20023</v>
      </c>
      <c r="F200" s="33">
        <v>593</v>
      </c>
      <c r="G200" s="33">
        <f t="shared" si="8"/>
        <v>7894</v>
      </c>
      <c r="H200" s="33">
        <f t="shared" si="9"/>
        <v>20616</v>
      </c>
    </row>
    <row r="201" spans="1:8" ht="18" outlineLevel="3">
      <c r="A201" s="16"/>
      <c r="B201" s="35">
        <v>39632</v>
      </c>
      <c r="C201" s="33">
        <v>6372</v>
      </c>
      <c r="D201" s="33">
        <v>219</v>
      </c>
      <c r="E201" s="33">
        <v>19298</v>
      </c>
      <c r="F201" s="33">
        <v>390</v>
      </c>
      <c r="G201" s="33">
        <f t="shared" si="8"/>
        <v>6591</v>
      </c>
      <c r="H201" s="33">
        <f t="shared" si="9"/>
        <v>19688</v>
      </c>
    </row>
    <row r="202" spans="1:8" ht="18" outlineLevel="3">
      <c r="A202" s="16"/>
      <c r="B202" s="35">
        <v>39633</v>
      </c>
      <c r="C202" s="33">
        <v>8050</v>
      </c>
      <c r="D202" s="33">
        <v>229</v>
      </c>
      <c r="E202" s="33">
        <v>20782</v>
      </c>
      <c r="F202" s="33">
        <v>393</v>
      </c>
      <c r="G202" s="33">
        <f t="shared" si="8"/>
        <v>8279</v>
      </c>
      <c r="H202" s="33">
        <f t="shared" si="9"/>
        <v>21175</v>
      </c>
    </row>
    <row r="203" spans="1:8" ht="18" outlineLevel="3">
      <c r="A203" s="16"/>
      <c r="B203" s="35">
        <v>39636</v>
      </c>
      <c r="C203" s="33">
        <v>13265</v>
      </c>
      <c r="D203" s="33">
        <v>210</v>
      </c>
      <c r="E203" s="33">
        <v>24696</v>
      </c>
      <c r="F203" s="33">
        <v>936</v>
      </c>
      <c r="G203" s="33">
        <f t="shared" si="8"/>
        <v>13475</v>
      </c>
      <c r="H203" s="33">
        <f t="shared" si="9"/>
        <v>25632</v>
      </c>
    </row>
    <row r="204" spans="1:8" ht="18" outlineLevel="3">
      <c r="A204" s="16"/>
      <c r="B204" s="35">
        <v>39637</v>
      </c>
      <c r="C204" s="33">
        <v>7696</v>
      </c>
      <c r="D204" s="33">
        <v>169</v>
      </c>
      <c r="E204" s="33">
        <v>16873</v>
      </c>
      <c r="F204" s="33">
        <v>455</v>
      </c>
      <c r="G204" s="33">
        <f t="shared" si="8"/>
        <v>7865</v>
      </c>
      <c r="H204" s="33">
        <f t="shared" si="9"/>
        <v>17328</v>
      </c>
    </row>
    <row r="205" spans="1:8" ht="18" outlineLevel="3">
      <c r="A205" s="16"/>
      <c r="B205" s="35">
        <v>39638</v>
      </c>
      <c r="C205" s="33">
        <v>6900</v>
      </c>
      <c r="D205" s="33">
        <v>150</v>
      </c>
      <c r="E205" s="33">
        <v>16664</v>
      </c>
      <c r="F205" s="33">
        <v>559</v>
      </c>
      <c r="G205" s="33">
        <f t="shared" si="8"/>
        <v>7050</v>
      </c>
      <c r="H205" s="33">
        <f t="shared" si="9"/>
        <v>17223</v>
      </c>
    </row>
    <row r="206" spans="1:8" ht="18.75" thickBot="1">
      <c r="A206" s="36"/>
      <c r="B206" s="37" t="s">
        <v>18</v>
      </c>
      <c r="C206" s="38">
        <f aca="true" t="shared" si="10" ref="C206:H206">SUM(C198:C205)</f>
        <v>63293</v>
      </c>
      <c r="D206" s="38">
        <f t="shared" si="10"/>
        <v>1325</v>
      </c>
      <c r="E206" s="38">
        <f t="shared" si="10"/>
        <v>156214</v>
      </c>
      <c r="F206" s="38">
        <f t="shared" si="10"/>
        <v>4426</v>
      </c>
      <c r="G206" s="38">
        <f t="shared" si="10"/>
        <v>64618</v>
      </c>
      <c r="H206" s="38">
        <f t="shared" si="10"/>
        <v>160640</v>
      </c>
    </row>
    <row r="207" ht="18.75" thickTop="1"/>
  </sheetData>
  <mergeCells count="6">
    <mergeCell ref="B2:B3"/>
    <mergeCell ref="D1:E1"/>
    <mergeCell ref="F1:G1"/>
    <mergeCell ref="C2:D2"/>
    <mergeCell ref="E2:F2"/>
    <mergeCell ref="G2:H2"/>
  </mergeCells>
  <printOptions/>
  <pageMargins left="0.3937007874015748" right="0.3937007874015748" top="1.1811023622047245" bottom="1.1811023622047245" header="0.4" footer="0.41"/>
  <pageSetup horizontalDpi="1200" verticalDpi="1200" orientation="portrait" paperSize="9" r:id="rId1"/>
  <headerFooter alignWithMargins="0">
    <oddHeader>&amp;C&amp;"標楷體,標準"&amp;20臺灣地區金融機構人民幣現鈔買賣業務量統計表&amp;R&amp;"標楷體,標準"
單位：人民幣千元</oddHeader>
    <oddFooter>&amp;L&amp;"標楷體,標準"備註：
1.自94年10月3日起本行首度開放外島地區金融機構辦理人民幣現鈔買賣業務。
2.自97年6月30日起本行首度開放臺灣地區金融機構辦理人民幣現鈔買賣業務。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17"/>
  <sheetViews>
    <sheetView zoomScale="75" zoomScaleNormal="75" workbookViewId="0" topLeftCell="A1">
      <selection activeCell="D13" sqref="D13"/>
    </sheetView>
  </sheetViews>
  <sheetFormatPr defaultColWidth="9.00390625" defaultRowHeight="16.5"/>
  <cols>
    <col min="1" max="1" width="5.125" style="1" customWidth="1"/>
    <col min="2" max="2" width="26.00390625" style="1" customWidth="1"/>
    <col min="3" max="4" width="15.625" style="9" customWidth="1"/>
    <col min="5" max="6" width="15.625" style="10" customWidth="1"/>
    <col min="7" max="8" width="15.625" style="1" customWidth="1"/>
    <col min="9" max="16384" width="9.00390625" style="1" customWidth="1"/>
  </cols>
  <sheetData>
    <row r="1" spans="1:9" ht="31.5" customHeight="1">
      <c r="A1" s="52" t="s">
        <v>36</v>
      </c>
      <c r="B1" s="53"/>
      <c r="C1" s="53"/>
      <c r="D1" s="53"/>
      <c r="E1" s="53"/>
      <c r="F1" s="53"/>
      <c r="G1" s="53"/>
      <c r="H1" s="53"/>
      <c r="I1" s="53"/>
    </row>
    <row r="2" spans="2:8" ht="30" customHeight="1">
      <c r="B2" s="50" t="s">
        <v>35</v>
      </c>
      <c r="C2" s="51"/>
      <c r="D2" s="51"/>
      <c r="E2" s="51"/>
      <c r="F2" s="51"/>
      <c r="G2" s="51"/>
      <c r="H2" s="51"/>
    </row>
    <row r="3" spans="4:8" ht="25.5" customHeight="1">
      <c r="D3" s="1"/>
      <c r="H3" s="5" t="s">
        <v>9</v>
      </c>
    </row>
    <row r="4" spans="1:8" s="11" customFormat="1" ht="30" customHeight="1">
      <c r="A4" s="63" t="s">
        <v>15</v>
      </c>
      <c r="B4" s="64"/>
      <c r="C4" s="67" t="s">
        <v>4</v>
      </c>
      <c r="D4" s="68"/>
      <c r="E4" s="46" t="s">
        <v>24</v>
      </c>
      <c r="F4" s="47"/>
      <c r="G4" s="61" t="s">
        <v>8</v>
      </c>
      <c r="H4" s="62"/>
    </row>
    <row r="5" spans="1:8" s="11" customFormat="1" ht="30" customHeight="1">
      <c r="A5" s="65" t="s">
        <v>16</v>
      </c>
      <c r="B5" s="66"/>
      <c r="C5" s="8" t="s">
        <v>3</v>
      </c>
      <c r="D5" s="8" t="s">
        <v>2</v>
      </c>
      <c r="E5" s="8" t="s">
        <v>3</v>
      </c>
      <c r="F5" s="8" t="s">
        <v>2</v>
      </c>
      <c r="G5" s="8" t="s">
        <v>17</v>
      </c>
      <c r="H5" s="8" t="s">
        <v>2</v>
      </c>
    </row>
    <row r="6" spans="1:8" ht="30" customHeight="1">
      <c r="A6" s="58" t="s">
        <v>10</v>
      </c>
      <c r="B6" s="4" t="s">
        <v>11</v>
      </c>
      <c r="C6" s="12">
        <f>22275-12495-78</f>
        <v>9702</v>
      </c>
      <c r="D6" s="12">
        <f>146824-89012-520</f>
        <v>57292</v>
      </c>
      <c r="E6" s="12">
        <f>86253-59995-2102</f>
        <v>24156</v>
      </c>
      <c r="F6" s="12">
        <f>635639-464651-14761</f>
        <v>156227</v>
      </c>
      <c r="G6" s="13">
        <f aca="true" t="shared" si="0" ref="G6:H8">SUM(C6+E6)</f>
        <v>33858</v>
      </c>
      <c r="H6" s="13">
        <f t="shared" si="0"/>
        <v>213519</v>
      </c>
    </row>
    <row r="7" spans="1:8" ht="30" customHeight="1">
      <c r="A7" s="59"/>
      <c r="B7" s="4" t="s">
        <v>12</v>
      </c>
      <c r="C7" s="12">
        <f>628-17-6</f>
        <v>605</v>
      </c>
      <c r="D7" s="12">
        <f>1803-78-20</f>
        <v>1705</v>
      </c>
      <c r="E7" s="12">
        <f>544-8-150</f>
        <v>386</v>
      </c>
      <c r="F7" s="12">
        <f>3757-63-251</f>
        <v>3443</v>
      </c>
      <c r="G7" s="13">
        <f t="shared" si="0"/>
        <v>991</v>
      </c>
      <c r="H7" s="13">
        <f t="shared" si="0"/>
        <v>5148</v>
      </c>
    </row>
    <row r="8" spans="1:8" ht="30" customHeight="1">
      <c r="A8" s="60"/>
      <c r="B8" s="4" t="s">
        <v>13</v>
      </c>
      <c r="C8" s="12">
        <f>1694-4</f>
        <v>1690</v>
      </c>
      <c r="D8" s="12">
        <f>5489-52</f>
        <v>5437</v>
      </c>
      <c r="E8" s="12">
        <f>226-1</f>
        <v>225</v>
      </c>
      <c r="F8" s="12">
        <f>972-2</f>
        <v>970</v>
      </c>
      <c r="G8" s="13">
        <f t="shared" si="0"/>
        <v>1915</v>
      </c>
      <c r="H8" s="13">
        <f t="shared" si="0"/>
        <v>6407</v>
      </c>
    </row>
    <row r="9" spans="1:8" ht="30" customHeight="1" thickBot="1">
      <c r="A9" s="54" t="s">
        <v>5</v>
      </c>
      <c r="B9" s="55"/>
      <c r="C9" s="14">
        <f aca="true" t="shared" si="1" ref="C9:H9">SUM(C6:C8)</f>
        <v>11997</v>
      </c>
      <c r="D9" s="14">
        <f t="shared" si="1"/>
        <v>64434</v>
      </c>
      <c r="E9" s="14">
        <f t="shared" si="1"/>
        <v>24767</v>
      </c>
      <c r="F9" s="14">
        <f t="shared" si="1"/>
        <v>160640</v>
      </c>
      <c r="G9" s="14">
        <f t="shared" si="1"/>
        <v>36764</v>
      </c>
      <c r="H9" s="14">
        <f t="shared" si="1"/>
        <v>225074</v>
      </c>
    </row>
    <row r="10" spans="1:8" ht="33" customHeight="1">
      <c r="A10" s="56" t="s">
        <v>14</v>
      </c>
      <c r="B10" s="6" t="s">
        <v>6</v>
      </c>
      <c r="C10" s="15">
        <v>103</v>
      </c>
      <c r="D10" s="15">
        <v>176</v>
      </c>
      <c r="E10" s="15">
        <v>0</v>
      </c>
      <c r="F10" s="15">
        <v>0</v>
      </c>
      <c r="G10" s="15">
        <v>103</v>
      </c>
      <c r="H10" s="15">
        <v>176</v>
      </c>
    </row>
    <row r="11" spans="1:8" ht="33" customHeight="1">
      <c r="A11" s="57"/>
      <c r="B11" s="4" t="s">
        <v>7</v>
      </c>
      <c r="C11" s="16">
        <v>9</v>
      </c>
      <c r="D11" s="16">
        <v>8</v>
      </c>
      <c r="E11" s="16">
        <v>0</v>
      </c>
      <c r="F11" s="16">
        <v>0</v>
      </c>
      <c r="G11" s="16">
        <v>9</v>
      </c>
      <c r="H11" s="16">
        <v>8</v>
      </c>
    </row>
    <row r="12" spans="1:8" ht="30" customHeight="1" thickBot="1">
      <c r="A12" s="54" t="s">
        <v>5</v>
      </c>
      <c r="B12" s="55"/>
      <c r="C12" s="17">
        <v>112</v>
      </c>
      <c r="D12" s="17">
        <v>184</v>
      </c>
      <c r="E12" s="17">
        <v>0</v>
      </c>
      <c r="F12" s="17">
        <v>0</v>
      </c>
      <c r="G12" s="17">
        <v>112</v>
      </c>
      <c r="H12" s="17">
        <v>184</v>
      </c>
    </row>
    <row r="13" spans="1:8" ht="31.5" customHeight="1" thickBot="1">
      <c r="A13" s="48" t="s">
        <v>8</v>
      </c>
      <c r="B13" s="49"/>
      <c r="C13" s="18">
        <f aca="true" t="shared" si="2" ref="C13:H13">C9+C12</f>
        <v>12109</v>
      </c>
      <c r="D13" s="18">
        <f t="shared" si="2"/>
        <v>64618</v>
      </c>
      <c r="E13" s="18">
        <f t="shared" si="2"/>
        <v>24767</v>
      </c>
      <c r="F13" s="18">
        <f t="shared" si="2"/>
        <v>160640</v>
      </c>
      <c r="G13" s="18">
        <f t="shared" si="2"/>
        <v>36876</v>
      </c>
      <c r="H13" s="18">
        <f t="shared" si="2"/>
        <v>225258</v>
      </c>
    </row>
    <row r="14" ht="15.75" thickTop="1"/>
    <row r="15" spans="1:6" ht="18">
      <c r="A15" s="7"/>
      <c r="B15" s="3"/>
      <c r="F15" s="1"/>
    </row>
    <row r="16" spans="1:6" ht="16.5">
      <c r="A16" s="7"/>
      <c r="C16" s="19"/>
      <c r="D16" s="19"/>
      <c r="E16" s="19"/>
      <c r="F16" s="19"/>
    </row>
    <row r="17" spans="3:7" ht="19.5">
      <c r="C17" s="19"/>
      <c r="D17" s="19"/>
      <c r="E17" s="19"/>
      <c r="F17" s="19"/>
      <c r="G17" s="2"/>
    </row>
  </sheetData>
  <mergeCells count="12">
    <mergeCell ref="A5:B5"/>
    <mergeCell ref="C4:D4"/>
    <mergeCell ref="E4:F4"/>
    <mergeCell ref="A13:B13"/>
    <mergeCell ref="B2:H2"/>
    <mergeCell ref="A1:I1"/>
    <mergeCell ref="A9:B9"/>
    <mergeCell ref="A10:A11"/>
    <mergeCell ref="A12:B12"/>
    <mergeCell ref="A6:A8"/>
    <mergeCell ref="G4:H4"/>
    <mergeCell ref="A4:B4"/>
  </mergeCells>
  <printOptions/>
  <pageMargins left="0.7874015748031497" right="0.3937007874015748" top="0.7874015748031497" bottom="0.984251968503937" header="0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人民幣現鈔買賣資料表</dc:title>
  <dc:subject/>
  <dc:creator>王志源</dc:creator>
  <cp:keywords/>
  <dc:description>1.讀取MC_Bill.mdb（外部資料），產生報表。2. 啟動巨集程式，利用[Ctrl] + a 產生逐月的合計資料。</dc:description>
  <cp:lastModifiedBy>謝一萱</cp:lastModifiedBy>
  <cp:lastPrinted>2008-07-10T09:02:35Z</cp:lastPrinted>
  <dcterms:created xsi:type="dcterms:W3CDTF">2007-05-31T06:19:53Z</dcterms:created>
  <dcterms:modified xsi:type="dcterms:W3CDTF">2008-07-10T09:10:05Z</dcterms:modified>
  <cp:category/>
  <cp:version/>
  <cp:contentType/>
  <cp:contentStatus/>
</cp:coreProperties>
</file>