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6" windowWidth="23256" windowHeight="12108"/>
  </bookViews>
  <sheets>
    <sheet name="附表1" sheetId="1" r:id="rId1"/>
    <sheet name="附表2" sheetId="2" r:id="rId2"/>
    <sheet name="附圖1 " sheetId="3" r:id="rId3"/>
    <sheet name="附圖2" sheetId="4" r:id="rId4"/>
  </sheets>
  <externalReferences>
    <externalReference r:id="rId5"/>
  </externalReferences>
  <definedNames>
    <definedName name="_xlnm.Print_Area" localSheetId="0">附表1!$A$1:$E$64</definedName>
    <definedName name="_xlnm.Print_Area" localSheetId="1">附表2!$A$1:$G$50</definedName>
    <definedName name="_xlnm.Print_Area" localSheetId="2">'附圖1 '!$A$1:$N$29</definedName>
    <definedName name="_xlnm.Print_Area" localSheetId="3">附圖2!$A$1:$I$46</definedName>
  </definedNames>
  <calcPr calcId="145621"/>
</workbook>
</file>

<file path=xl/calcChain.xml><?xml version="1.0" encoding="utf-8"?>
<calcChain xmlns="http://schemas.openxmlformats.org/spreadsheetml/2006/main">
  <c r="F9" i="2" l="1"/>
  <c r="AN7" i="4" l="1"/>
  <c r="AN6" i="4"/>
  <c r="AN5" i="4"/>
  <c r="AT4" i="4"/>
  <c r="AQ4" i="4"/>
  <c r="AN4" i="4"/>
  <c r="AT3" i="4"/>
  <c r="AQ3" i="4"/>
  <c r="AN3" i="4"/>
  <c r="BB87" i="3"/>
  <c r="BA87" i="3"/>
  <c r="AZ87" i="3"/>
  <c r="BB86" i="3"/>
  <c r="BA86" i="3"/>
  <c r="AZ86" i="3"/>
  <c r="BB85" i="3"/>
  <c r="BA85" i="3"/>
  <c r="AZ85" i="3"/>
  <c r="BB84" i="3"/>
  <c r="BA84" i="3"/>
  <c r="AZ84" i="3"/>
  <c r="BB83" i="3"/>
  <c r="BA83" i="3"/>
  <c r="AZ83" i="3"/>
  <c r="BB82" i="3"/>
  <c r="BA82" i="3"/>
  <c r="AZ82" i="3"/>
  <c r="BB81" i="3"/>
  <c r="BA81" i="3"/>
  <c r="AZ81" i="3"/>
  <c r="BB80" i="3"/>
  <c r="BA80" i="3"/>
  <c r="AZ80" i="3"/>
  <c r="BB58" i="3"/>
  <c r="BA58" i="3"/>
  <c r="AZ58" i="3"/>
  <c r="BB57" i="3"/>
  <c r="BA57" i="3"/>
  <c r="AZ57" i="3"/>
  <c r="BB56" i="3"/>
  <c r="BA56" i="3"/>
  <c r="AZ56" i="3"/>
  <c r="BB55" i="3"/>
  <c r="BA55" i="3"/>
  <c r="AZ55" i="3"/>
  <c r="BB54" i="3"/>
  <c r="BA54" i="3"/>
  <c r="AZ54" i="3"/>
  <c r="BB53" i="3"/>
  <c r="BA53" i="3"/>
  <c r="AZ53" i="3"/>
  <c r="BB52" i="3"/>
  <c r="BA52" i="3"/>
  <c r="AZ52" i="3"/>
  <c r="BB51" i="3"/>
  <c r="BA51" i="3"/>
  <c r="AZ51" i="3"/>
  <c r="BB50" i="3"/>
  <c r="BA50" i="3"/>
  <c r="AZ50" i="3"/>
  <c r="BB49" i="3"/>
  <c r="BA49" i="3"/>
  <c r="AZ49" i="3"/>
  <c r="BB48" i="3"/>
  <c r="BA48" i="3"/>
  <c r="AZ48" i="3"/>
  <c r="BB47" i="3"/>
  <c r="BA47" i="3"/>
  <c r="AZ47" i="3"/>
  <c r="BB46" i="3"/>
  <c r="BA46" i="3"/>
  <c r="AZ46" i="3"/>
  <c r="BB45" i="3"/>
  <c r="BA45" i="3"/>
  <c r="AZ45" i="3"/>
  <c r="BB44" i="3"/>
  <c r="BA44" i="3"/>
  <c r="AZ44" i="3"/>
  <c r="BB43" i="3"/>
  <c r="BA43" i="3"/>
  <c r="AZ43" i="3"/>
  <c r="BB42" i="3"/>
  <c r="BA42" i="3"/>
  <c r="AZ42" i="3"/>
  <c r="BB41" i="3"/>
  <c r="BA41" i="3"/>
  <c r="AZ41" i="3"/>
  <c r="BB40" i="3"/>
  <c r="BA40" i="3"/>
  <c r="AZ40" i="3"/>
  <c r="BB39" i="3"/>
  <c r="BA39" i="3"/>
  <c r="AZ39" i="3"/>
  <c r="AS39" i="3"/>
  <c r="AR39" i="3"/>
  <c r="AQ39" i="3"/>
  <c r="BB38" i="3"/>
  <c r="BA38" i="3"/>
  <c r="AZ38" i="3"/>
  <c r="AS38" i="3"/>
  <c r="AR38" i="3"/>
  <c r="AQ38" i="3"/>
  <c r="BB37" i="3"/>
  <c r="BA37" i="3"/>
  <c r="AZ37" i="3"/>
  <c r="AS37" i="3"/>
  <c r="AR37" i="3"/>
  <c r="AQ37" i="3"/>
  <c r="BB36" i="3"/>
  <c r="BA36" i="3"/>
  <c r="AZ36" i="3"/>
  <c r="AS36" i="3"/>
  <c r="AR36" i="3"/>
  <c r="AQ36" i="3"/>
  <c r="AS35" i="3"/>
  <c r="AR35" i="3"/>
  <c r="AQ35" i="3"/>
  <c r="BB34" i="3"/>
  <c r="BA34" i="3"/>
  <c r="AZ34" i="3"/>
  <c r="AS34" i="3"/>
  <c r="AR34" i="3"/>
  <c r="AQ34" i="3"/>
  <c r="BB33" i="3"/>
  <c r="BA33" i="3"/>
  <c r="AZ33" i="3"/>
  <c r="AS33" i="3"/>
  <c r="AR33" i="3"/>
  <c r="AQ33" i="3"/>
  <c r="BB32" i="3"/>
  <c r="BA32" i="3"/>
  <c r="AZ32" i="3"/>
  <c r="AS32" i="3"/>
  <c r="AR32" i="3"/>
  <c r="AQ32" i="3"/>
  <c r="BB31" i="3"/>
  <c r="BA31" i="3"/>
  <c r="AZ31" i="3"/>
  <c r="AS31" i="3"/>
  <c r="AR31" i="3"/>
  <c r="AQ31" i="3"/>
  <c r="BB30" i="3"/>
  <c r="BA30" i="3"/>
  <c r="AZ30" i="3"/>
  <c r="BB29" i="3"/>
  <c r="BA29" i="3"/>
  <c r="AZ29" i="3"/>
  <c r="BB28" i="3"/>
  <c r="BA28" i="3"/>
  <c r="AZ28" i="3"/>
  <c r="BB27" i="3"/>
  <c r="BA27" i="3"/>
  <c r="AZ27" i="3"/>
  <c r="BB26" i="3"/>
  <c r="BA26" i="3"/>
  <c r="AZ26" i="3"/>
  <c r="BB25" i="3"/>
  <c r="BA25" i="3"/>
  <c r="AZ25" i="3"/>
  <c r="BB24" i="3"/>
  <c r="BA24" i="3"/>
  <c r="AZ24" i="3"/>
  <c r="BB23" i="3"/>
  <c r="BA23" i="3"/>
  <c r="AZ23" i="3"/>
  <c r="BB22" i="3"/>
  <c r="BA22" i="3"/>
  <c r="AZ22" i="3"/>
  <c r="BB21" i="3"/>
  <c r="BA21" i="3"/>
  <c r="AZ21" i="3"/>
  <c r="BB20" i="3"/>
  <c r="BA20" i="3"/>
  <c r="AZ20" i="3"/>
  <c r="BB19" i="3"/>
  <c r="BA19" i="3"/>
  <c r="AZ19" i="3"/>
  <c r="BB18" i="3"/>
  <c r="BA18" i="3"/>
  <c r="AZ18" i="3"/>
  <c r="BB17" i="3"/>
  <c r="BA17" i="3"/>
  <c r="AZ17" i="3"/>
  <c r="BB16" i="3"/>
  <c r="BA16" i="3"/>
  <c r="AZ16" i="3"/>
  <c r="BB15" i="3"/>
  <c r="BA15" i="3"/>
  <c r="AZ15" i="3"/>
  <c r="BB14" i="3"/>
  <c r="BA14" i="3"/>
  <c r="AZ14" i="3"/>
  <c r="BB13" i="3"/>
  <c r="BA13" i="3"/>
  <c r="AZ13" i="3"/>
  <c r="BB12" i="3"/>
  <c r="BA12" i="3"/>
  <c r="AZ12" i="3"/>
  <c r="BB11" i="3"/>
  <c r="BA11" i="3"/>
  <c r="AZ11" i="3"/>
  <c r="BB10" i="3"/>
  <c r="BA10" i="3"/>
  <c r="AZ10" i="3"/>
  <c r="BB9" i="3"/>
  <c r="BA9" i="3"/>
  <c r="AZ9" i="3"/>
  <c r="BB8" i="3"/>
  <c r="BA8" i="3"/>
  <c r="AZ8" i="3"/>
  <c r="BB7" i="3"/>
  <c r="BA7" i="3"/>
  <c r="AZ7" i="3"/>
  <c r="BB6" i="3"/>
  <c r="BA6" i="3"/>
  <c r="AZ6" i="3"/>
  <c r="BB5" i="3"/>
  <c r="BA5" i="3"/>
  <c r="AZ5" i="3"/>
  <c r="BB4" i="3"/>
  <c r="BA4" i="3"/>
  <c r="AZ4" i="3"/>
  <c r="BB3" i="3"/>
  <c r="BA3" i="3"/>
  <c r="AZ3" i="3"/>
  <c r="G46" i="2"/>
  <c r="F46" i="2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G30" i="2"/>
  <c r="F30" i="2"/>
  <c r="F29" i="2"/>
  <c r="G29" i="2" s="1"/>
  <c r="F28" i="2"/>
  <c r="G28" i="2" s="1"/>
  <c r="F27" i="2"/>
  <c r="G27" i="2" s="1"/>
  <c r="F26" i="2"/>
  <c r="G26" i="2" s="1"/>
  <c r="G25" i="2"/>
  <c r="F25" i="2"/>
  <c r="F24" i="2"/>
  <c r="G24" i="2" s="1"/>
  <c r="F23" i="2"/>
  <c r="G23" i="2" s="1"/>
  <c r="F22" i="2"/>
  <c r="G22" i="2" s="1"/>
  <c r="F21" i="2"/>
  <c r="G21" i="2" s="1"/>
  <c r="G20" i="2"/>
  <c r="F20" i="2"/>
  <c r="F19" i="2"/>
  <c r="G19" i="2" s="1"/>
  <c r="F18" i="2"/>
  <c r="G18" i="2" s="1"/>
  <c r="G17" i="2"/>
  <c r="F17" i="2"/>
  <c r="F16" i="2"/>
  <c r="G16" i="2" s="1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8" i="2"/>
  <c r="G8" i="2" s="1"/>
  <c r="F7" i="2"/>
  <c r="G7" i="2" s="1"/>
  <c r="D59" i="1"/>
  <c r="E58" i="1"/>
  <c r="E62" i="1" s="1"/>
  <c r="E63" i="1" s="1"/>
  <c r="D58" i="1"/>
  <c r="D62" i="1" s="1"/>
  <c r="D63" i="1" s="1"/>
  <c r="C58" i="1"/>
  <c r="C62" i="1" s="1"/>
  <c r="C63" i="1" s="1"/>
  <c r="A3" i="1"/>
  <c r="C59" i="1" l="1"/>
</calcChain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>許瑞敏</author>
  </authors>
  <commentList>
    <comment ref="F21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下隔月須將公式改回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M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<sst xmlns="http://schemas.openxmlformats.org/spreadsheetml/2006/main" count="330" uniqueCount="257">
  <si>
    <t>附表1  銀行衍生性金融商品交易量彙總表</t>
    <phoneticPr fontId="4" type="noConversion"/>
  </si>
  <si>
    <t>商  品  種  類  別</t>
    <phoneticPr fontId="4" type="noConversion"/>
  </si>
  <si>
    <t>涉及新臺幣交易</t>
    <phoneticPr fontId="4" type="noConversion"/>
  </si>
  <si>
    <t>純外幣交易</t>
  </si>
  <si>
    <t>合  計</t>
  </si>
  <si>
    <t>單位：新臺幣百萬元；%</t>
    <phoneticPr fontId="4" type="noConversion"/>
  </si>
  <si>
    <t>商  品  種  類</t>
    <phoneticPr fontId="4" type="noConversion"/>
  </si>
  <si>
    <t>本國銀行及外國與大陸地區銀行在台分行</t>
    <phoneticPr fontId="4" type="noConversion"/>
  </si>
  <si>
    <t>比重</t>
    <phoneticPr fontId="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</si>
  <si>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4" type="noConversion"/>
  </si>
  <si>
    <t xml:space="preserve">  (一)店頭市場(OTC)</t>
    <phoneticPr fontId="4" type="noConversion"/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</si>
  <si>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</si>
  <si>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</si>
  <si>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</si>
  <si>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</si>
  <si>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(二)交易所(Exchange-traded Contracts)</t>
    <phoneticPr fontId="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</si>
  <si>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</si>
  <si>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4" type="noConversion"/>
  </si>
  <si>
    <t xml:space="preserve">    3.買入選擇權(Bought Options)</t>
    <phoneticPr fontId="4" type="noConversion"/>
  </si>
  <si>
    <t xml:space="preserve">    4.賣出選擇權(Sold Options)</t>
    <phoneticPr fontId="4" type="noConversion"/>
  </si>
  <si>
    <r>
      <t>二、匯率有關契約</t>
    </r>
    <r>
      <rPr>
        <sz val="10"/>
        <rFont val="標楷體"/>
        <family val="4"/>
        <charset val="136"/>
      </rPr>
      <t>(Foreign Exchange Transactions)</t>
    </r>
    <phoneticPr fontId="4" type="noConversion"/>
  </si>
  <si>
    <t xml:space="preserve">  (一)店頭市場(OTC)</t>
  </si>
  <si>
    <t xml:space="preserve">    1.遠期契約(Outright Forwards)</t>
    <phoneticPr fontId="4" type="noConversion"/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</si>
  <si>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</si>
  <si>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</si>
  <si>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</si>
  <si>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</si>
  <si>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</si>
  <si>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</si>
  <si>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</si>
  <si>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4" type="noConversion"/>
  </si>
  <si>
    <t xml:space="preserve">  (一)店頭市場(OTC)</t>
    <phoneticPr fontId="4" type="noConversion"/>
  </si>
  <si>
    <t xml:space="preserve">  (二)交易所(Exchange-traded Contracts)</t>
    <phoneticPr fontId="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</si>
  <si>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4" type="noConversion"/>
  </si>
  <si>
    <t>小     計(一至四)</t>
    <phoneticPr fontId="4" type="noConversion"/>
  </si>
  <si>
    <t>五、信用有關契約(Credit Contracts)</t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</si>
  <si>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</si>
  <si>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</si>
  <si>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</si>
  <si>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4" type="noConversion"/>
  </si>
  <si>
    <t>六、其他有關契約(Other Contracts)</t>
    <phoneticPr fontId="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</si>
  <si>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</si>
  <si>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</si>
  <si>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4" type="noConversion"/>
  </si>
  <si>
    <t>總        計</t>
  </si>
  <si>
    <t>註：包括國內總分支機構及國際金融業務分行資料，不含海外分行及子行；本表已剔除銀行間交易重複計算部分。</t>
    <phoneticPr fontId="4" type="noConversion"/>
  </si>
  <si>
    <t xml:space="preserve">交  易  幣  別  比  較  </t>
    <phoneticPr fontId="4" type="noConversion"/>
  </si>
  <si>
    <t>單位：新臺幣百萬元；%</t>
    <phoneticPr fontId="4" type="noConversion"/>
  </si>
  <si>
    <t>交  易  幣  別</t>
    <phoneticPr fontId="4" type="noConversion"/>
  </si>
  <si>
    <t>涉及新臺幣交易</t>
    <phoneticPr fontId="4" type="noConversion"/>
  </si>
  <si>
    <t>純外幣交易</t>
    <phoneticPr fontId="4" type="noConversion"/>
  </si>
  <si>
    <t>108年4月</t>
    <phoneticPr fontId="4" type="noConversion"/>
  </si>
  <si>
    <t>金  額</t>
    <phoneticPr fontId="3" type="noConversion"/>
  </si>
  <si>
    <t>比  重</t>
    <phoneticPr fontId="3" type="noConversion"/>
  </si>
  <si>
    <t>108年3月</t>
  </si>
  <si>
    <t>金  額</t>
    <phoneticPr fontId="3" type="noConversion"/>
  </si>
  <si>
    <t>比  重</t>
    <phoneticPr fontId="3" type="noConversion"/>
  </si>
  <si>
    <t>比較增減</t>
    <phoneticPr fontId="4" type="noConversion"/>
  </si>
  <si>
    <t>差  額</t>
    <phoneticPr fontId="3" type="noConversion"/>
  </si>
  <si>
    <t>變動率</t>
    <phoneticPr fontId="3" type="noConversion"/>
  </si>
  <si>
    <t>附表2 銀行衍生性金融商品交易量比較表</t>
    <phoneticPr fontId="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</si>
  <si>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4" type="noConversion"/>
  </si>
  <si>
    <t>商  品  種  類</t>
  </si>
  <si>
    <t>108年4月</t>
    <phoneticPr fontId="4" type="noConversion"/>
  </si>
  <si>
    <t>比較增減</t>
  </si>
  <si>
    <t>合計</t>
    <phoneticPr fontId="4" type="noConversion"/>
  </si>
  <si>
    <t>比重</t>
    <phoneticPr fontId="4" type="noConversion"/>
  </si>
  <si>
    <t>差  額</t>
  </si>
  <si>
    <t>變動率</t>
    <phoneticPr fontId="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</si>
  <si>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4" type="noConversion"/>
  </si>
  <si>
    <t xml:space="preserve">    3.買入選擇權(Bought Options)</t>
    <phoneticPr fontId="4" type="noConversion"/>
  </si>
  <si>
    <t xml:space="preserve">  (二)交易所(Exchange-traded Contracts)</t>
    <phoneticPr fontId="4" type="noConversion"/>
  </si>
  <si>
    <t xml:space="preserve">    1.期貨-長部位(Futures - Long Positions)</t>
  </si>
  <si>
    <t xml:space="preserve">    2.期貨-短部位(Futures -  Short Positions)</t>
    <phoneticPr fontId="28" type="noConversion"/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</si>
  <si>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</si>
  <si>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t xml:space="preserve">    1.遠期契約(Outright Forwards)</t>
    <phoneticPr fontId="4" type="noConversion"/>
  </si>
  <si>
    <t xml:space="preserve">    1.期貨-長部位(Futures - Long Positions)</t>
    <phoneticPr fontId="28" type="noConversion"/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</si>
  <si>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</si>
  <si>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</si>
  <si>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 xml:space="preserve">    1.信用違約交換(Credit Default Swap)</t>
    <phoneticPr fontId="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</si>
  <si>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</si>
  <si>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</si>
  <si>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t xml:space="preserve">    4.其他(Other)</t>
    <phoneticPr fontId="4" type="noConversion"/>
  </si>
  <si>
    <t>六、其他有關契約(Other Contracts)</t>
  </si>
  <si>
    <t xml:space="preserve">    2.交換(Swaps)</t>
    <phoneticPr fontId="4" type="noConversion"/>
  </si>
  <si>
    <t xml:space="preserve">    3.選擇權(Options)</t>
    <phoneticPr fontId="4" type="noConversion"/>
  </si>
  <si>
    <t>總        計</t>
    <phoneticPr fontId="4" type="noConversion"/>
  </si>
  <si>
    <t>註：1.包括國內總分支機構及國際金融業務分行資料，不含海外分行及子行；本表已剔除銀行間交易重複計算部分。</t>
    <phoneticPr fontId="4" type="noConversion"/>
  </si>
  <si>
    <r>
      <t xml:space="preserve">    2.r為修正數</t>
    </r>
    <r>
      <rPr>
        <sz val="12"/>
        <rFont val="新細明體"/>
        <family val="1"/>
        <charset val="136"/>
      </rPr>
      <t>。</t>
    </r>
    <phoneticPr fontId="3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</si>
  <si>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28" type="noConversion"/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</si>
  <si>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</si>
  <si>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</si>
  <si>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</si>
  <si>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</si>
  <si>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</si>
  <si>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</si>
  <si>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t>102/1</t>
  </si>
  <si>
    <t>102/1</t>
    <phoneticPr fontId="3" type="noConversion"/>
  </si>
  <si>
    <t>90/12</t>
  </si>
  <si>
    <t>102/2</t>
  </si>
  <si>
    <t>91/3</t>
  </si>
  <si>
    <t>102/3</t>
  </si>
  <si>
    <t>91/6</t>
  </si>
  <si>
    <t>102/4</t>
  </si>
  <si>
    <t>91/9</t>
  </si>
  <si>
    <t>102/5</t>
  </si>
  <si>
    <t>91/12</t>
  </si>
  <si>
    <t>102/6</t>
  </si>
  <si>
    <t>92/3</t>
  </si>
  <si>
    <t>102/7</t>
  </si>
  <si>
    <t>92/6</t>
  </si>
  <si>
    <t>102/8</t>
  </si>
  <si>
    <t>92/9</t>
  </si>
  <si>
    <t>102/9</t>
  </si>
  <si>
    <t>92/12</t>
  </si>
  <si>
    <t>102/10</t>
  </si>
  <si>
    <t>93/3</t>
  </si>
  <si>
    <t>102/11</t>
  </si>
  <si>
    <t>93/6</t>
  </si>
  <si>
    <t>102/12</t>
  </si>
  <si>
    <t>93/9</t>
  </si>
  <si>
    <t>103/1</t>
  </si>
  <si>
    <t>103/1</t>
    <phoneticPr fontId="3" type="noConversion"/>
  </si>
  <si>
    <t>93/12</t>
  </si>
  <si>
    <t>103/2</t>
  </si>
  <si>
    <t>94/3</t>
  </si>
  <si>
    <t>103/3</t>
  </si>
  <si>
    <t>94/6</t>
  </si>
  <si>
    <t>103/4</t>
  </si>
  <si>
    <t>94/9</t>
  </si>
  <si>
    <t>103/5</t>
  </si>
  <si>
    <t>94/12</t>
  </si>
  <si>
    <t>103/6</t>
  </si>
  <si>
    <t>95/3</t>
  </si>
  <si>
    <t>103/7</t>
  </si>
  <si>
    <t>95/6</t>
  </si>
  <si>
    <t>103/8</t>
  </si>
  <si>
    <t>95/9</t>
  </si>
  <si>
    <t>103/9</t>
  </si>
  <si>
    <t>95/12</t>
  </si>
  <si>
    <t>103/10</t>
  </si>
  <si>
    <t>96/1</t>
  </si>
  <si>
    <t>103/11</t>
  </si>
  <si>
    <r>
      <t>9</t>
    </r>
    <r>
      <rPr>
        <sz val="12"/>
        <rFont val="Times New Roman"/>
        <family val="1"/>
      </rPr>
      <t>6/2</t>
    </r>
  </si>
  <si>
    <t>103/12</t>
  </si>
  <si>
    <t>96/3</t>
  </si>
  <si>
    <t>104/1</t>
  </si>
  <si>
    <t>104/1</t>
    <phoneticPr fontId="3" type="noConversion"/>
  </si>
  <si>
    <r>
      <t>9</t>
    </r>
    <r>
      <rPr>
        <sz val="12"/>
        <rFont val="Times New Roman"/>
        <family val="1"/>
      </rPr>
      <t>6/4</t>
    </r>
  </si>
  <si>
    <t>104/2</t>
  </si>
  <si>
    <r>
      <t>9</t>
    </r>
    <r>
      <rPr>
        <sz val="12"/>
        <rFont val="Times New Roman"/>
        <family val="1"/>
      </rPr>
      <t>6/5</t>
    </r>
  </si>
  <si>
    <t>104/3</t>
  </si>
  <si>
    <t>96/6</t>
  </si>
  <si>
    <t>104/4</t>
  </si>
  <si>
    <r>
      <t>9</t>
    </r>
    <r>
      <rPr>
        <sz val="12"/>
        <rFont val="Times New Roman"/>
        <family val="1"/>
      </rPr>
      <t>6/7</t>
    </r>
  </si>
  <si>
    <t>104/5</t>
  </si>
  <si>
    <t>96/8</t>
  </si>
  <si>
    <t>104/6</t>
    <phoneticPr fontId="3" type="noConversion"/>
  </si>
  <si>
    <r>
      <t>9</t>
    </r>
    <r>
      <rPr>
        <sz val="12"/>
        <rFont val="Times New Roman"/>
        <family val="1"/>
      </rPr>
      <t>6/9</t>
    </r>
  </si>
  <si>
    <t>104/7</t>
  </si>
  <si>
    <r>
      <t>9</t>
    </r>
    <r>
      <rPr>
        <sz val="12"/>
        <rFont val="Times New Roman"/>
        <family val="1"/>
      </rPr>
      <t>6/10</t>
    </r>
  </si>
  <si>
    <t>104/8</t>
  </si>
  <si>
    <t>96/11</t>
  </si>
  <si>
    <t>104/9</t>
  </si>
  <si>
    <t>96/12</t>
  </si>
  <si>
    <t>104/10</t>
  </si>
  <si>
    <t>97/1</t>
  </si>
  <si>
    <t>104/11</t>
  </si>
  <si>
    <t>97/2</t>
  </si>
  <si>
    <t>104/12</t>
  </si>
  <si>
    <t>97/3</t>
  </si>
  <si>
    <t>105/01</t>
    <phoneticPr fontId="3" type="noConversion"/>
  </si>
  <si>
    <t>105/1</t>
    <phoneticPr fontId="3" type="noConversion"/>
  </si>
  <si>
    <t>97/4</t>
  </si>
  <si>
    <t>105/2</t>
  </si>
  <si>
    <t>97/5</t>
  </si>
  <si>
    <t>105/3</t>
  </si>
  <si>
    <t>97/6</t>
  </si>
  <si>
    <t>105/4</t>
    <phoneticPr fontId="3" type="noConversion"/>
  </si>
  <si>
    <t>97/7</t>
  </si>
  <si>
    <t>105/5</t>
  </si>
  <si>
    <t>97/8</t>
  </si>
  <si>
    <t>105/6</t>
  </si>
  <si>
    <t>97/9</t>
  </si>
  <si>
    <t>105/7</t>
  </si>
  <si>
    <t>97/10</t>
  </si>
  <si>
    <t>105/8</t>
  </si>
  <si>
    <t>97/11</t>
  </si>
  <si>
    <t>105/9</t>
  </si>
  <si>
    <t>97/12</t>
  </si>
  <si>
    <t>105/10</t>
    <phoneticPr fontId="3" type="noConversion"/>
  </si>
  <si>
    <t>98/1</t>
  </si>
  <si>
    <t>105/11</t>
  </si>
  <si>
    <t>98/2</t>
  </si>
  <si>
    <t>105/12</t>
    <phoneticPr fontId="3" type="noConversion"/>
  </si>
  <si>
    <t>98/3</t>
  </si>
  <si>
    <t>106/1</t>
    <phoneticPr fontId="3" type="noConversion"/>
  </si>
  <si>
    <t>98/4</t>
  </si>
  <si>
    <t>106/2</t>
  </si>
  <si>
    <t>98/5</t>
  </si>
  <si>
    <t>106/3</t>
  </si>
  <si>
    <t>98/6</t>
  </si>
  <si>
    <t>106/4</t>
  </si>
  <si>
    <t>106/4</t>
    <phoneticPr fontId="3" type="noConversion"/>
  </si>
  <si>
    <t>98/7</t>
  </si>
  <si>
    <t>106/5</t>
  </si>
  <si>
    <t>98/8</t>
  </si>
  <si>
    <t>106/6</t>
  </si>
  <si>
    <t>98/9</t>
  </si>
  <si>
    <t>106/7</t>
    <phoneticPr fontId="3" type="noConversion"/>
  </si>
  <si>
    <t>98/10</t>
  </si>
  <si>
    <t>106/8</t>
  </si>
  <si>
    <t>98/11</t>
  </si>
  <si>
    <t>106/9</t>
  </si>
  <si>
    <t>106/10</t>
    <phoneticPr fontId="3" type="noConversion"/>
  </si>
  <si>
    <t>99/12</t>
  </si>
  <si>
    <t>106/11</t>
  </si>
  <si>
    <t>100/3</t>
  </si>
  <si>
    <t>106/12</t>
  </si>
  <si>
    <t>100/6</t>
  </si>
  <si>
    <t>107/1</t>
    <phoneticPr fontId="3" type="noConversion"/>
  </si>
  <si>
    <t>100/9</t>
  </si>
  <si>
    <t>107/2</t>
  </si>
  <si>
    <t>100/12</t>
  </si>
  <si>
    <t>101/3</t>
  </si>
  <si>
    <t>107/04</t>
    <phoneticPr fontId="3" type="noConversion"/>
  </si>
  <si>
    <t>107/4</t>
    <phoneticPr fontId="3" type="noConversion"/>
  </si>
  <si>
    <t>101/6</t>
  </si>
  <si>
    <t>107/05</t>
  </si>
  <si>
    <t>101/9</t>
  </si>
  <si>
    <t>101/12</t>
  </si>
  <si>
    <t>107/07</t>
    <phoneticPr fontId="3" type="noConversion"/>
  </si>
  <si>
    <t>107/7</t>
    <phoneticPr fontId="3" type="noConversion"/>
  </si>
  <si>
    <t>107/08</t>
  </si>
  <si>
    <t>107/09</t>
  </si>
  <si>
    <t>107/10</t>
    <phoneticPr fontId="3" type="noConversion"/>
  </si>
  <si>
    <t>107/11</t>
  </si>
  <si>
    <t>107/12</t>
    <phoneticPr fontId="3" type="noConversion"/>
  </si>
  <si>
    <t>108/1</t>
    <phoneticPr fontId="3" type="noConversion"/>
  </si>
  <si>
    <t>108/2</t>
  </si>
  <si>
    <t>108/3</t>
    <phoneticPr fontId="3" type="noConversion"/>
  </si>
  <si>
    <t>108/4</t>
    <phoneticPr fontId="3" type="noConversion"/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</si>
  <si>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2  108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4</t>
    </r>
    <r>
      <rPr>
        <sz val="18"/>
        <rFont val="標楷體"/>
        <family val="4"/>
        <charset val="136"/>
      </rPr>
      <t>月銀行衍生性金融商品交易量內容分析</t>
    </r>
    <phoneticPr fontId="28" type="noConversion"/>
  </si>
  <si>
    <t>幣別</t>
    <phoneticPr fontId="28" type="noConversion"/>
  </si>
  <si>
    <t>商品種類別</t>
  </si>
  <si>
    <t>幣別</t>
  </si>
  <si>
    <t>銀行類別</t>
  </si>
  <si>
    <t>匯率契約</t>
  </si>
  <si>
    <t>本國銀行</t>
    <phoneticPr fontId="28" type="noConversion"/>
  </si>
  <si>
    <t>利率契約</t>
  </si>
  <si>
    <t>涉及新臺幣交易</t>
    <phoneticPr fontId="28" type="noConversion"/>
  </si>
  <si>
    <t>外國銀行在台分行</t>
  </si>
  <si>
    <t>權益證券契約</t>
  </si>
  <si>
    <t>商品契約</t>
  </si>
  <si>
    <t>信用契約</t>
  </si>
  <si>
    <r>
      <t>點選圖形中心(物件) 右鍵必須出現</t>
    </r>
    <r>
      <rPr>
        <u/>
        <sz val="12"/>
        <color indexed="45"/>
        <rFont val="標楷體"/>
        <family val="4"/>
        <charset val="136"/>
      </rPr>
      <t>資料點格式</t>
    </r>
    <r>
      <rPr>
        <sz val="12"/>
        <color indexed="45"/>
        <rFont val="標楷體"/>
        <family val="4"/>
        <charset val="136"/>
      </rPr>
      <t xml:space="preserve"> 點選陰影 去陰影</t>
    </r>
    <phoneticPr fontId="3" type="noConversion"/>
  </si>
  <si>
    <t>圖形陰影才會消失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</si>
</sst>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0.00_ "/>
    <numFmt numFmtId="180" formatCode="#,##0_ "/>
    <numFmt numFmtId="181" formatCode="0.00_);[Red]\(0.00\)"/>
    <numFmt numFmtId="182" formatCode="_(* #,##0_);_(* \-#,##0_);_(* &quot;-&quot;_);_(@_)"/>
    <numFmt numFmtId="183" formatCode="#,##0.00_ "/>
    <numFmt numFmtId="184" formatCode="_-* #,##0.00_-;\-* #,##0.00_-;_-* &quot;-&quot;_-;_-@_-"/>
    <numFmt numFmtId="185" formatCode="#,##0_);[Red]\(#,##0\)"/>
  </numFmts>
  <fonts count="42">
    <font>
      <sz val="12"/>
      <name val="Heiti TC"/>
      <family val="2"/>
    </font>
    <font>
      <sz val="12"/>
      <name val="Heiti TC"/>
      <family val="2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13"/>
      <name val="標楷體"/>
      <family val="4"/>
      <charset val="136"/>
    </font>
    <font>
      <b/>
      <sz val="16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18"/>
      <name val="Heiti TC"/>
      <family val="2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rgb="FFFF0000"/>
      <name val="新細明體"/>
      <family val="1"/>
      <charset val="136"/>
    </font>
    <font>
      <u/>
      <sz val="9"/>
      <color indexed="12"/>
      <name val="Times New Roman"/>
      <family val="1"/>
    </font>
    <font>
      <strike/>
      <sz val="12"/>
      <name val="Times New Roman"/>
      <family val="1"/>
    </font>
    <font>
      <sz val="9"/>
      <name val="Heiti TC"/>
      <family val="2"/>
    </font>
    <font>
      <sz val="12"/>
      <name val="新細明體"/>
      <family val="1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0"/>
      <name val="新細明體"/>
      <family val="1"/>
      <charset val="136"/>
    </font>
    <font>
      <u/>
      <sz val="12"/>
      <color indexed="45"/>
      <name val="標楷體"/>
      <family val="4"/>
      <charset val="136"/>
    </font>
    <font>
      <sz val="12"/>
      <color indexed="45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9" fontId="1" fillId="0" borderId="0" applyBorder="0" applyAlignment="0" applyProtection="0"/>
    <xf numFmtId="0" fontId="8" fillId="0" borderId="0"/>
    <xf numFmtId="0" fontId="25" fillId="0" borderId="31" applyAlignment="0" applyProtection="0"/>
    <xf numFmtId="0" fontId="8" fillId="0" borderId="0"/>
    <xf numFmtId="17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</cellStyleXfs>
  <cellXfs count="191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/>
    <xf numFmtId="0" fontId="11" fillId="0" borderId="4" xfId="0" applyFont="1" applyFill="1" applyBorder="1" applyAlignment="1">
      <alignment horizontal="center" vertical="center" shrinkToFit="1"/>
    </xf>
    <xf numFmtId="49" fontId="9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6" fillId="0" borderId="5" xfId="0" applyNumberFormat="1" applyFont="1" applyFill="1" applyBorder="1" applyAlignment="1">
      <alignment horizontal="centerContinuous" vertical="center" wrapText="1"/>
    </xf>
    <xf numFmtId="176" fontId="6" fillId="0" borderId="6" xfId="0" applyNumberFormat="1" applyFont="1" applyFill="1" applyBorder="1" applyAlignment="1">
      <alignment horizontal="centerContinuous" vertical="center" wrapText="1"/>
    </xf>
    <xf numFmtId="10" fontId="6" fillId="0" borderId="7" xfId="1" applyNumberFormat="1" applyFont="1" applyFill="1" applyBorder="1" applyAlignment="1">
      <alignment horizontal="centerContinuous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shrinkToFit="1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6" fillId="0" borderId="2" xfId="2" applyNumberFormat="1" applyFont="1" applyFill="1" applyBorder="1" applyAlignment="1" applyProtection="1">
      <alignment horizontal="center" vertical="center"/>
      <protection hidden="1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12" fillId="0" borderId="9" xfId="2" applyFont="1" applyFill="1" applyBorder="1" applyAlignment="1" applyProtection="1">
      <alignment horizontal="left" vertical="center"/>
      <protection hidden="1"/>
    </xf>
    <xf numFmtId="176" fontId="14" fillId="0" borderId="10" xfId="0" applyNumberFormat="1" applyFont="1" applyFill="1" applyBorder="1" applyAlignment="1" applyProtection="1">
      <alignment horizontal="right" vertical="center"/>
      <protection locked="0"/>
    </xf>
    <xf numFmtId="176" fontId="14" fillId="0" borderId="11" xfId="0" applyNumberFormat="1" applyFont="1" applyFill="1" applyBorder="1" applyAlignment="1" applyProtection="1">
      <alignment horizontal="right" vertical="center"/>
      <protection locked="0"/>
    </xf>
    <xf numFmtId="176" fontId="14" fillId="0" borderId="12" xfId="0" applyNumberFormat="1" applyFont="1" applyFill="1" applyBorder="1" applyAlignment="1" applyProtection="1">
      <alignment horizontal="right" vertical="center"/>
      <protection locked="0"/>
    </xf>
    <xf numFmtId="177" fontId="14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14" xfId="2" applyFont="1" applyFill="1" applyBorder="1" applyAlignment="1" applyProtection="1">
      <alignment horizontal="left" vertical="center"/>
      <protection hidden="1"/>
    </xf>
    <xf numFmtId="176" fontId="9" fillId="0" borderId="15" xfId="0" applyNumberFormat="1" applyFont="1" applyFill="1" applyBorder="1" applyAlignment="1" applyProtection="1">
      <alignment horizontal="right" vertical="center"/>
      <protection locked="0"/>
    </xf>
    <xf numFmtId="177" fontId="9" fillId="0" borderId="16" xfId="1" applyNumberFormat="1" applyFont="1" applyFill="1" applyBorder="1" applyAlignment="1" applyProtection="1">
      <alignment horizontal="right" vertical="center"/>
      <protection locked="0"/>
    </xf>
    <xf numFmtId="176" fontId="6" fillId="0" borderId="17" xfId="0" applyNumberFormat="1" applyFont="1" applyBorder="1" applyAlignment="1" applyProtection="1">
      <alignment horizontal="right" vertical="center"/>
      <protection locked="0"/>
    </xf>
    <xf numFmtId="177" fontId="9" fillId="0" borderId="18" xfId="1" applyNumberFormat="1" applyFont="1" applyFill="1" applyBorder="1" applyAlignment="1" applyProtection="1">
      <alignment horizontal="right" vertical="center"/>
      <protection locked="0"/>
    </xf>
    <xf numFmtId="0" fontId="6" fillId="0" borderId="19" xfId="2" applyFont="1" applyFill="1" applyBorder="1" applyAlignment="1" applyProtection="1">
      <alignment horizontal="left" vertical="center"/>
      <protection hidden="1"/>
    </xf>
    <xf numFmtId="176" fontId="9" fillId="0" borderId="20" xfId="0" applyNumberFormat="1" applyFont="1" applyFill="1" applyBorder="1" applyAlignment="1" applyProtection="1">
      <alignment horizontal="right" vertical="center"/>
      <protection locked="0"/>
    </xf>
    <xf numFmtId="0" fontId="15" fillId="0" borderId="9" xfId="2" applyFont="1" applyFill="1" applyBorder="1" applyAlignment="1" applyProtection="1">
      <alignment horizontal="left" vertical="center"/>
      <protection hidden="1"/>
    </xf>
    <xf numFmtId="0" fontId="6" fillId="0" borderId="21" xfId="2" applyFont="1" applyFill="1" applyBorder="1" applyAlignment="1" applyProtection="1">
      <alignment horizontal="left" vertical="center"/>
      <protection hidden="1"/>
    </xf>
    <xf numFmtId="0" fontId="6" fillId="0" borderId="21" xfId="2" applyFont="1" applyFill="1" applyBorder="1" applyAlignment="1" applyProtection="1">
      <alignment horizontal="left" vertical="center" shrinkToFit="1"/>
      <protection hidden="1"/>
    </xf>
    <xf numFmtId="0" fontId="14" fillId="0" borderId="9" xfId="2" applyFont="1" applyFill="1" applyBorder="1" applyAlignment="1" applyProtection="1">
      <alignment horizontal="center" vertical="center" shrinkToFit="1"/>
      <protection hidden="1"/>
    </xf>
    <xf numFmtId="0" fontId="15" fillId="0" borderId="9" xfId="2" applyFont="1" applyFill="1" applyBorder="1" applyAlignment="1" applyProtection="1">
      <alignment horizontal="left" vertical="center" shrinkToFit="1"/>
      <protection hidden="1"/>
    </xf>
    <xf numFmtId="0" fontId="6" fillId="0" borderId="22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/>
      <protection hidden="1"/>
    </xf>
    <xf numFmtId="41" fontId="9" fillId="0" borderId="18" xfId="1" applyNumberFormat="1" applyFont="1" applyFill="1" applyBorder="1" applyAlignment="1" applyProtection="1">
      <alignment horizontal="right" vertical="center"/>
      <protection locked="0"/>
    </xf>
    <xf numFmtId="0" fontId="1" fillId="0" borderId="22" xfId="2" applyFont="1" applyFill="1" applyBorder="1" applyAlignment="1" applyProtection="1">
      <alignment horizontal="left" vertical="center" shrinkToFit="1"/>
      <protection hidden="1"/>
    </xf>
    <xf numFmtId="176" fontId="9" fillId="0" borderId="12" xfId="0" applyNumberFormat="1" applyFont="1" applyFill="1" applyBorder="1" applyAlignment="1" applyProtection="1">
      <alignment horizontal="right" vertical="center"/>
      <protection locked="0"/>
    </xf>
    <xf numFmtId="41" fontId="14" fillId="0" borderId="13" xfId="1" applyNumberFormat="1" applyFont="1" applyFill="1" applyBorder="1" applyAlignment="1" applyProtection="1">
      <alignment horizontal="right" vertical="center"/>
      <protection locked="0"/>
    </xf>
    <xf numFmtId="0" fontId="1" fillId="0" borderId="21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 shrinkToFit="1"/>
      <protection hidden="1"/>
    </xf>
    <xf numFmtId="176" fontId="9" fillId="0" borderId="23" xfId="0" applyNumberFormat="1" applyFont="1" applyFill="1" applyBorder="1" applyAlignment="1" applyProtection="1">
      <alignment horizontal="right" vertical="center"/>
      <protection locked="0"/>
    </xf>
    <xf numFmtId="0" fontId="1" fillId="0" borderId="24" xfId="2" applyFont="1" applyFill="1" applyBorder="1" applyAlignment="1" applyProtection="1">
      <alignment horizontal="left" vertical="center" shrinkToFit="1"/>
      <protection hidden="1"/>
    </xf>
    <xf numFmtId="176" fontId="9" fillId="0" borderId="25" xfId="0" applyNumberFormat="1" applyFont="1" applyFill="1" applyBorder="1" applyAlignment="1" applyProtection="1">
      <alignment horizontal="right" vertical="center"/>
      <protection locked="0"/>
    </xf>
    <xf numFmtId="176" fontId="6" fillId="0" borderId="0" xfId="2" applyNumberFormat="1" applyFont="1" applyFill="1" applyProtection="1">
      <protection hidden="1"/>
    </xf>
    <xf numFmtId="10" fontId="6" fillId="0" borderId="0" xfId="1" applyNumberFormat="1" applyFont="1" applyFill="1" applyAlignment="1" applyProtection="1">
      <protection hidden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9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5" xfId="2" applyNumberFormat="1" applyFont="1" applyFill="1" applyBorder="1" applyAlignment="1" applyProtection="1">
      <alignment horizontal="center" vertical="center"/>
      <protection hidden="1"/>
    </xf>
    <xf numFmtId="49" fontId="9" fillId="0" borderId="16" xfId="2" applyNumberFormat="1" applyFont="1" applyFill="1" applyBorder="1" applyAlignment="1" applyProtection="1">
      <alignment horizontal="center" vertical="center"/>
      <protection hidden="1"/>
    </xf>
    <xf numFmtId="176" fontId="18" fillId="0" borderId="15" xfId="0" applyNumberFormat="1" applyFont="1" applyFill="1" applyBorder="1" applyAlignment="1">
      <alignment horizontal="center" vertical="center"/>
    </xf>
    <xf numFmtId="176" fontId="19" fillId="0" borderId="23" xfId="0" applyNumberFormat="1" applyFont="1" applyFill="1" applyBorder="1" applyProtection="1"/>
    <xf numFmtId="176" fontId="19" fillId="0" borderId="18" xfId="0" applyNumberFormat="1" applyFont="1" applyFill="1" applyBorder="1" applyProtection="1"/>
    <xf numFmtId="179" fontId="19" fillId="0" borderId="23" xfId="0" applyNumberFormat="1" applyFont="1" applyFill="1" applyBorder="1" applyProtection="1"/>
    <xf numFmtId="179" fontId="19" fillId="0" borderId="18" xfId="0" applyNumberFormat="1" applyFont="1" applyFill="1" applyBorder="1" applyProtection="1"/>
    <xf numFmtId="176" fontId="18" fillId="0" borderId="20" xfId="0" applyNumberFormat="1" applyFont="1" applyFill="1" applyBorder="1" applyAlignment="1">
      <alignment horizontal="center" vertical="center"/>
    </xf>
    <xf numFmtId="0" fontId="18" fillId="0" borderId="23" xfId="0" applyFont="1" applyFill="1" applyBorder="1" applyAlignment="1" applyProtection="1">
      <alignment horizontal="center" vertical="center"/>
    </xf>
    <xf numFmtId="180" fontId="19" fillId="0" borderId="23" xfId="0" applyNumberFormat="1" applyFont="1" applyFill="1" applyBorder="1" applyProtection="1"/>
    <xf numFmtId="180" fontId="19" fillId="0" borderId="18" xfId="0" applyNumberFormat="1" applyFont="1" applyFill="1" applyBorder="1" applyProtection="1"/>
    <xf numFmtId="0" fontId="18" fillId="0" borderId="25" xfId="0" applyFont="1" applyFill="1" applyBorder="1" applyAlignment="1" applyProtection="1">
      <alignment horizontal="center" vertical="center"/>
    </xf>
    <xf numFmtId="179" fontId="19" fillId="0" borderId="25" xfId="0" applyNumberFormat="1" applyFont="1" applyFill="1" applyBorder="1" applyProtection="1"/>
    <xf numFmtId="179" fontId="19" fillId="0" borderId="1" xfId="0" applyNumberFormat="1" applyFont="1" applyFill="1" applyBorder="1" applyProtection="1"/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left" vertical="center"/>
    </xf>
    <xf numFmtId="180" fontId="9" fillId="0" borderId="0" xfId="0" applyNumberFormat="1" applyFont="1" applyFill="1" applyBorder="1" applyProtection="1"/>
    <xf numFmtId="10" fontId="9" fillId="0" borderId="0" xfId="1" applyNumberFormat="1" applyFont="1" applyFill="1" applyBorder="1" applyProtection="1"/>
    <xf numFmtId="10" fontId="6" fillId="0" borderId="0" xfId="1" applyNumberFormat="1" applyFont="1" applyFill="1"/>
    <xf numFmtId="0" fontId="6" fillId="0" borderId="0" xfId="0" applyFont="1" applyProtection="1"/>
    <xf numFmtId="0" fontId="6" fillId="0" borderId="0" xfId="0" applyFont="1" applyAlignment="1" applyProtection="1">
      <alignment horizontal="centerContinuous" vertical="center"/>
    </xf>
    <xf numFmtId="176" fontId="6" fillId="0" borderId="0" xfId="0" applyNumberFormat="1" applyFont="1" applyAlignment="1" applyProtection="1">
      <alignment horizontal="centerContinuous"/>
    </xf>
    <xf numFmtId="176" fontId="5" fillId="0" borderId="0" xfId="0" applyNumberFormat="1" applyFont="1" applyAlignment="1" applyProtection="1">
      <alignment horizontal="centerContinuous"/>
    </xf>
    <xf numFmtId="181" fontId="5" fillId="0" borderId="0" xfId="1" applyNumberFormat="1" applyFont="1" applyAlignment="1" applyProtection="1">
      <alignment horizontal="centerContinuous"/>
    </xf>
    <xf numFmtId="182" fontId="6" fillId="0" borderId="0" xfId="0" applyNumberFormat="1" applyFont="1" applyProtection="1"/>
    <xf numFmtId="0" fontId="6" fillId="0" borderId="0" xfId="0" applyFont="1" applyAlignment="1" applyProtection="1">
      <alignment horizontal="left" vertical="center"/>
    </xf>
    <xf numFmtId="176" fontId="6" fillId="0" borderId="0" xfId="0" applyNumberFormat="1" applyFont="1" applyProtection="1"/>
    <xf numFmtId="176" fontId="5" fillId="0" borderId="0" xfId="0" applyNumberFormat="1" applyFont="1" applyProtection="1"/>
    <xf numFmtId="181" fontId="5" fillId="0" borderId="0" xfId="0" applyNumberFormat="1" applyFont="1" applyProtection="1"/>
    <xf numFmtId="182" fontId="6" fillId="0" borderId="0" xfId="2" applyNumberFormat="1" applyFont="1" applyProtection="1">
      <protection hidden="1"/>
    </xf>
    <xf numFmtId="0" fontId="19" fillId="0" borderId="4" xfId="0" applyFont="1" applyBorder="1" applyAlignment="1" applyProtection="1">
      <alignment horizontal="center" vertical="center" shrinkToFit="1"/>
    </xf>
    <xf numFmtId="182" fontId="9" fillId="0" borderId="26" xfId="0" applyNumberFormat="1" applyFont="1" applyBorder="1" applyAlignment="1" applyProtection="1">
      <alignment horizontal="centerContinuous" vertical="center" wrapText="1"/>
    </xf>
    <xf numFmtId="0" fontId="6" fillId="0" borderId="16" xfId="0" applyFont="1" applyBorder="1" applyAlignment="1" applyProtection="1">
      <alignment horizontal="centerContinuous" vertical="center" wrapText="1"/>
    </xf>
    <xf numFmtId="0" fontId="6" fillId="0" borderId="0" xfId="0" applyFont="1" applyAlignment="1" applyProtection="1">
      <alignment horizontal="center" vertical="center" wrapText="1"/>
    </xf>
    <xf numFmtId="0" fontId="6" fillId="0" borderId="22" xfId="0" applyFont="1" applyBorder="1" applyAlignment="1" applyProtection="1">
      <alignment shrinkToFit="1"/>
    </xf>
    <xf numFmtId="49" fontId="6" fillId="0" borderId="28" xfId="2" applyNumberFormat="1" applyFont="1" applyFill="1" applyBorder="1" applyAlignment="1" applyProtection="1">
      <alignment horizontal="center" vertical="center"/>
      <protection hidden="1"/>
    </xf>
    <xf numFmtId="49" fontId="6" fillId="0" borderId="33" xfId="2" applyNumberFormat="1" applyFont="1" applyBorder="1" applyAlignment="1" applyProtection="1">
      <alignment horizontal="center" vertical="center"/>
      <protection hidden="1"/>
    </xf>
    <xf numFmtId="181" fontId="6" fillId="0" borderId="33" xfId="2" applyNumberFormat="1" applyFont="1" applyBorder="1" applyAlignment="1" applyProtection="1">
      <alignment horizontal="center" vertical="center"/>
      <protection hidden="1"/>
    </xf>
    <xf numFmtId="182" fontId="6" fillId="0" borderId="28" xfId="2" applyNumberFormat="1" applyFont="1" applyBorder="1" applyAlignment="1" applyProtection="1">
      <alignment horizontal="center" vertical="center"/>
      <protection hidden="1"/>
    </xf>
    <xf numFmtId="49" fontId="6" fillId="0" borderId="33" xfId="1" applyNumberFormat="1" applyFont="1" applyBorder="1" applyAlignment="1" applyProtection="1">
      <alignment horizontal="center" vertical="center"/>
      <protection hidden="1"/>
    </xf>
    <xf numFmtId="0" fontId="15" fillId="0" borderId="9" xfId="2" applyFont="1" applyBorder="1" applyAlignment="1" applyProtection="1">
      <alignment horizontal="left" vertical="center"/>
      <protection hidden="1"/>
    </xf>
    <xf numFmtId="176" fontId="6" fillId="0" borderId="10" xfId="0" applyNumberFormat="1" applyFont="1" applyBorder="1" applyAlignment="1" applyProtection="1">
      <alignment horizontal="right" vertical="center"/>
      <protection locked="0"/>
    </xf>
    <xf numFmtId="177" fontId="6" fillId="0" borderId="13" xfId="1" applyNumberFormat="1" applyFont="1" applyBorder="1" applyAlignment="1" applyProtection="1">
      <alignment horizontal="right" vertical="center"/>
      <protection locked="0"/>
    </xf>
    <xf numFmtId="182" fontId="6" fillId="0" borderId="10" xfId="0" applyNumberFormat="1" applyFont="1" applyBorder="1" applyAlignment="1" applyProtection="1">
      <alignment horizontal="right" vertical="center"/>
    </xf>
    <xf numFmtId="179" fontId="6" fillId="0" borderId="13" xfId="1" applyNumberFormat="1" applyFont="1" applyBorder="1" applyAlignment="1" applyProtection="1">
      <alignment horizontal="right" vertical="center"/>
      <protection locked="0"/>
    </xf>
    <xf numFmtId="0" fontId="6" fillId="0" borderId="21" xfId="2" applyFont="1" applyBorder="1" applyAlignment="1" applyProtection="1">
      <alignment horizontal="left" vertical="center"/>
      <protection hidden="1"/>
    </xf>
    <xf numFmtId="176" fontId="6" fillId="0" borderId="32" xfId="0" applyNumberFormat="1" applyFont="1" applyBorder="1" applyAlignment="1" applyProtection="1">
      <alignment horizontal="right" vertical="center"/>
      <protection locked="0"/>
    </xf>
    <xf numFmtId="177" fontId="6" fillId="0" borderId="34" xfId="1" applyNumberFormat="1" applyFont="1" applyBorder="1" applyAlignment="1" applyProtection="1">
      <alignment horizontal="right" vertical="center"/>
      <protection locked="0"/>
    </xf>
    <xf numFmtId="182" fontId="6" fillId="0" borderId="29" xfId="0" applyNumberFormat="1" applyFont="1" applyBorder="1" applyAlignment="1" applyProtection="1">
      <alignment horizontal="right" vertical="center"/>
    </xf>
    <xf numFmtId="179" fontId="6" fillId="0" borderId="34" xfId="1" applyNumberFormat="1" applyFont="1" applyBorder="1" applyAlignment="1" applyProtection="1">
      <alignment horizontal="right" vertical="center"/>
      <protection locked="0"/>
    </xf>
    <xf numFmtId="0" fontId="6" fillId="0" borderId="14" xfId="2" applyFont="1" applyBorder="1" applyAlignment="1" applyProtection="1">
      <alignment horizontal="left" vertical="center"/>
      <protection hidden="1"/>
    </xf>
    <xf numFmtId="176" fontId="6" fillId="0" borderId="35" xfId="0" applyNumberFormat="1" applyFont="1" applyBorder="1" applyAlignment="1" applyProtection="1">
      <alignment horizontal="right" vertical="center"/>
      <protection locked="0"/>
    </xf>
    <xf numFmtId="182" fontId="6" fillId="0" borderId="35" xfId="0" applyNumberFormat="1" applyFont="1" applyBorder="1" applyAlignment="1" applyProtection="1">
      <alignment horizontal="right" vertical="center"/>
    </xf>
    <xf numFmtId="177" fontId="6" fillId="0" borderId="18" xfId="1" applyNumberFormat="1" applyFont="1" applyBorder="1" applyAlignment="1" applyProtection="1">
      <alignment horizontal="right" vertical="center"/>
      <protection locked="0"/>
    </xf>
    <xf numFmtId="179" fontId="6" fillId="0" borderId="18" xfId="1" applyNumberFormat="1" applyFont="1" applyBorder="1" applyAlignment="1" applyProtection="1">
      <alignment horizontal="right" vertical="center"/>
      <protection locked="0"/>
    </xf>
    <xf numFmtId="183" fontId="6" fillId="0" borderId="18" xfId="1" applyNumberFormat="1" applyFont="1" applyBorder="1" applyAlignment="1" applyProtection="1">
      <alignment horizontal="right" vertical="center"/>
      <protection locked="0"/>
    </xf>
    <xf numFmtId="179" fontId="6" fillId="0" borderId="18" xfId="1" applyNumberFormat="1" applyFont="1" applyFill="1" applyBorder="1" applyAlignment="1" applyProtection="1">
      <alignment horizontal="right" vertical="center"/>
      <protection locked="0"/>
    </xf>
    <xf numFmtId="0" fontId="6" fillId="0" borderId="19" xfId="2" applyFont="1" applyBorder="1" applyAlignment="1" applyProtection="1">
      <alignment horizontal="left" vertical="center"/>
      <protection hidden="1"/>
    </xf>
    <xf numFmtId="176" fontId="6" fillId="0" borderId="30" xfId="0" applyNumberFormat="1" applyFont="1" applyBorder="1" applyAlignment="1" applyProtection="1">
      <alignment horizontal="right" vertical="center"/>
      <protection locked="0"/>
    </xf>
    <xf numFmtId="182" fontId="6" fillId="0" borderId="28" xfId="0" applyNumberFormat="1" applyFont="1" applyBorder="1" applyAlignment="1" applyProtection="1">
      <alignment horizontal="right" vertical="center"/>
    </xf>
    <xf numFmtId="182" fontId="6" fillId="0" borderId="32" xfId="0" applyNumberFormat="1" applyFont="1" applyBorder="1" applyAlignment="1" applyProtection="1">
      <alignment horizontal="right" vertical="center"/>
    </xf>
    <xf numFmtId="176" fontId="6" fillId="0" borderId="28" xfId="0" applyNumberFormat="1" applyFont="1" applyBorder="1" applyAlignment="1" applyProtection="1">
      <alignment horizontal="right" vertical="center"/>
      <protection locked="0"/>
    </xf>
    <xf numFmtId="176" fontId="6" fillId="0" borderId="36" xfId="0" applyNumberFormat="1" applyFont="1" applyBorder="1" applyAlignment="1" applyProtection="1">
      <alignment horizontal="right" vertical="center"/>
      <protection locked="0"/>
    </xf>
    <xf numFmtId="177" fontId="6" fillId="0" borderId="33" xfId="1" applyNumberFormat="1" applyFont="1" applyBorder="1" applyAlignment="1" applyProtection="1">
      <alignment horizontal="right" vertical="center"/>
      <protection locked="0"/>
    </xf>
    <xf numFmtId="179" fontId="6" fillId="0" borderId="33" xfId="1" applyNumberFormat="1" applyFont="1" applyBorder="1" applyAlignment="1" applyProtection="1">
      <alignment horizontal="right" vertical="center"/>
      <protection locked="0"/>
    </xf>
    <xf numFmtId="0" fontId="15" fillId="0" borderId="9" xfId="2" applyFont="1" applyBorder="1" applyAlignment="1" applyProtection="1">
      <alignment horizontal="center" vertical="center"/>
      <protection hidden="1"/>
    </xf>
    <xf numFmtId="0" fontId="15" fillId="0" borderId="9" xfId="2" applyFont="1" applyBorder="1" applyAlignment="1" applyProtection="1">
      <alignment horizontal="left" vertical="center" shrinkToFit="1"/>
      <protection hidden="1"/>
    </xf>
    <xf numFmtId="176" fontId="6" fillId="0" borderId="37" xfId="0" applyNumberFormat="1" applyFont="1" applyBorder="1" applyAlignment="1" applyProtection="1">
      <alignment horizontal="right" vertical="center"/>
      <protection locked="0"/>
    </xf>
    <xf numFmtId="183" fontId="6" fillId="0" borderId="13" xfId="1" applyNumberFormat="1" applyFont="1" applyBorder="1" applyAlignment="1" applyProtection="1">
      <alignment horizontal="right" vertical="center"/>
      <protection locked="0"/>
    </xf>
    <xf numFmtId="184" fontId="6" fillId="0" borderId="13" xfId="1" applyNumberFormat="1" applyFont="1" applyBorder="1" applyAlignment="1" applyProtection="1">
      <alignment horizontal="right" vertical="center"/>
      <protection locked="0"/>
    </xf>
    <xf numFmtId="0" fontId="15" fillId="0" borderId="0" xfId="0" applyFont="1" applyAlignment="1" applyProtection="1">
      <alignment horizontal="center" vertical="center" wrapText="1"/>
    </xf>
    <xf numFmtId="0" fontId="6" fillId="0" borderId="22" xfId="2" applyFont="1" applyBorder="1" applyAlignment="1" applyProtection="1">
      <alignment horizontal="left" vertical="center"/>
      <protection hidden="1"/>
    </xf>
    <xf numFmtId="176" fontId="6" fillId="0" borderId="38" xfId="0" applyNumberFormat="1" applyFont="1" applyBorder="1" applyAlignment="1" applyProtection="1">
      <alignment horizontal="right" vertical="center"/>
      <protection locked="0"/>
    </xf>
    <xf numFmtId="183" fontId="6" fillId="0" borderId="16" xfId="1" applyNumberFormat="1" applyFont="1" applyBorder="1" applyAlignment="1" applyProtection="1">
      <alignment horizontal="right" vertical="center"/>
      <protection locked="0"/>
    </xf>
    <xf numFmtId="184" fontId="6" fillId="0" borderId="16" xfId="1" applyNumberFormat="1" applyFont="1" applyBorder="1" applyAlignment="1" applyProtection="1">
      <alignment horizontal="right" vertical="center"/>
      <protection locked="0"/>
    </xf>
    <xf numFmtId="41" fontId="6" fillId="0" borderId="18" xfId="1" applyNumberFormat="1" applyFont="1" applyBorder="1" applyAlignment="1" applyProtection="1">
      <alignment horizontal="right" vertical="center"/>
      <protection locked="0"/>
    </xf>
    <xf numFmtId="182" fontId="6" fillId="0" borderId="18" xfId="0" applyNumberFormat="1" applyFont="1" applyBorder="1" applyAlignment="1" applyProtection="1">
      <alignment horizontal="right" vertical="center"/>
    </xf>
    <xf numFmtId="41" fontId="6" fillId="0" borderId="33" xfId="1" applyNumberFormat="1" applyFont="1" applyBorder="1" applyAlignment="1" applyProtection="1">
      <alignment horizontal="right" vertical="center"/>
      <protection locked="0"/>
    </xf>
    <xf numFmtId="41" fontId="6" fillId="0" borderId="13" xfId="1" applyNumberFormat="1" applyFont="1" applyBorder="1" applyAlignment="1" applyProtection="1">
      <alignment horizontal="right" vertical="center"/>
      <protection locked="0"/>
    </xf>
    <xf numFmtId="182" fontId="6" fillId="0" borderId="13" xfId="0" applyNumberFormat="1" applyFont="1" applyBorder="1" applyAlignment="1" applyProtection="1">
      <alignment horizontal="right" vertical="center"/>
    </xf>
    <xf numFmtId="176" fontId="6" fillId="0" borderId="29" xfId="0" applyNumberFormat="1" applyFont="1" applyBorder="1" applyAlignment="1" applyProtection="1">
      <alignment horizontal="right" vertical="center"/>
      <protection locked="0"/>
    </xf>
    <xf numFmtId="41" fontId="6" fillId="0" borderId="34" xfId="1" applyNumberFormat="1" applyFont="1" applyBorder="1" applyAlignment="1" applyProtection="1">
      <alignment horizontal="right" vertical="center"/>
      <protection locked="0"/>
    </xf>
    <xf numFmtId="0" fontId="6" fillId="0" borderId="24" xfId="2" applyFont="1" applyBorder="1" applyAlignment="1" applyProtection="1">
      <alignment horizontal="left" vertical="center"/>
      <protection hidden="1"/>
    </xf>
    <xf numFmtId="0" fontId="14" fillId="0" borderId="9" xfId="2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left" vertical="center"/>
    </xf>
    <xf numFmtId="176" fontId="6" fillId="0" borderId="0" xfId="2" applyNumberFormat="1" applyFont="1" applyProtection="1">
      <protection hidden="1"/>
    </xf>
    <xf numFmtId="176" fontId="5" fillId="0" borderId="0" xfId="2" applyNumberFormat="1" applyFont="1" applyProtection="1">
      <protection hidden="1"/>
    </xf>
    <xf numFmtId="10" fontId="5" fillId="0" borderId="0" xfId="1" applyNumberFormat="1" applyFont="1" applyAlignment="1" applyProtection="1">
      <protection hidden="1"/>
    </xf>
    <xf numFmtId="0" fontId="6" fillId="0" borderId="0" xfId="2" applyFont="1" applyAlignment="1" applyProtection="1">
      <alignment horizontal="center" vertical="center" wrapText="1"/>
      <protection hidden="1"/>
    </xf>
    <xf numFmtId="0" fontId="6" fillId="0" borderId="0" xfId="2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1" fontId="5" fillId="0" borderId="0" xfId="1" applyNumberFormat="1" applyFont="1" applyProtection="1"/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left"/>
    </xf>
    <xf numFmtId="185" fontId="8" fillId="0" borderId="0" xfId="3" applyNumberFormat="1" applyFont="1" applyFill="1" applyBorder="1" applyAlignment="1">
      <alignment horizontal="right"/>
    </xf>
    <xf numFmtId="185" fontId="8" fillId="0" borderId="39" xfId="3" applyNumberFormat="1" applyFont="1" applyFill="1" applyBorder="1" applyAlignment="1">
      <alignment horizontal="right"/>
    </xf>
    <xf numFmtId="0" fontId="8" fillId="0" borderId="0" xfId="3" applyFont="1" applyFill="1" applyBorder="1"/>
    <xf numFmtId="185" fontId="8" fillId="0" borderId="0" xfId="3" applyNumberFormat="1" applyFont="1" applyFill="1" applyBorder="1" applyAlignment="1">
      <alignment horizontal="right" vertical="center"/>
    </xf>
    <xf numFmtId="49" fontId="32" fillId="0" borderId="0" xfId="3" applyNumberFormat="1" applyFont="1" applyFill="1" applyBorder="1" applyAlignment="1">
      <alignment vertical="center"/>
    </xf>
    <xf numFmtId="185" fontId="32" fillId="0" borderId="0" xfId="3" applyNumberFormat="1" applyFont="1" applyFill="1" applyBorder="1" applyAlignment="1">
      <alignment horizontal="right" vertical="center"/>
    </xf>
    <xf numFmtId="185" fontId="32" fillId="0" borderId="0" xfId="3" applyNumberFormat="1" applyFont="1" applyFill="1" applyBorder="1" applyAlignment="1">
      <alignment horizontal="right"/>
    </xf>
    <xf numFmtId="185" fontId="32" fillId="0" borderId="39" xfId="3" applyNumberFormat="1" applyFont="1" applyFill="1" applyBorder="1" applyAlignment="1">
      <alignment horizontal="right"/>
    </xf>
    <xf numFmtId="178" fontId="8" fillId="0" borderId="0" xfId="3" applyNumberFormat="1" applyFont="1" applyFill="1" applyBorder="1" applyAlignment="1" applyProtection="1">
      <alignment horizontal="right" vertical="center"/>
      <protection locked="0"/>
    </xf>
    <xf numFmtId="178" fontId="8" fillId="0" borderId="39" xfId="3" applyNumberFormat="1" applyFont="1" applyFill="1" applyBorder="1" applyAlignment="1" applyProtection="1">
      <alignment horizontal="right" vertical="center"/>
      <protection locked="0"/>
    </xf>
    <xf numFmtId="0" fontId="8" fillId="2" borderId="0" xfId="3" applyFont="1" applyFill="1" applyBorder="1" applyAlignment="1">
      <alignment horizontal="left"/>
    </xf>
    <xf numFmtId="0" fontId="33" fillId="2" borderId="0" xfId="3" applyFont="1" applyFill="1" applyBorder="1"/>
    <xf numFmtId="0" fontId="8" fillId="2" borderId="0" xfId="3" applyFont="1" applyFill="1" applyBorder="1"/>
    <xf numFmtId="178" fontId="8" fillId="2" borderId="0" xfId="3" applyNumberFormat="1" applyFont="1" applyFill="1" applyBorder="1" applyAlignment="1" applyProtection="1">
      <alignment horizontal="right" vertical="center"/>
      <protection locked="0"/>
    </xf>
    <xf numFmtId="185" fontId="8" fillId="2" borderId="0" xfId="3" applyNumberFormat="1" applyFont="1" applyFill="1" applyBorder="1" applyAlignment="1">
      <alignment horizontal="right"/>
    </xf>
    <xf numFmtId="185" fontId="8" fillId="2" borderId="39" xfId="3" applyNumberFormat="1" applyFont="1" applyFill="1" applyBorder="1" applyAlignment="1">
      <alignment horizontal="right"/>
    </xf>
    <xf numFmtId="49" fontId="32" fillId="2" borderId="0" xfId="3" applyNumberFormat="1" applyFont="1" applyFill="1" applyBorder="1" applyAlignment="1">
      <alignment vertical="center"/>
    </xf>
    <xf numFmtId="185" fontId="32" fillId="2" borderId="0" xfId="3" applyNumberFormat="1" applyFont="1" applyFill="1" applyBorder="1" applyAlignment="1">
      <alignment horizontal="right" vertical="center"/>
    </xf>
    <xf numFmtId="185" fontId="32" fillId="2" borderId="0" xfId="3" applyNumberFormat="1" applyFont="1" applyFill="1" applyBorder="1" applyAlignment="1">
      <alignment horizontal="right"/>
    </xf>
    <xf numFmtId="185" fontId="32" fillId="2" borderId="39" xfId="3" applyNumberFormat="1" applyFont="1" applyFill="1" applyBorder="1" applyAlignment="1">
      <alignment horizontal="right"/>
    </xf>
    <xf numFmtId="0" fontId="34" fillId="0" borderId="0" xfId="3" applyFont="1" applyFill="1" applyBorder="1"/>
    <xf numFmtId="0" fontId="35" fillId="0" borderId="0" xfId="3" applyFont="1" applyFill="1" applyBorder="1"/>
    <xf numFmtId="49" fontId="8" fillId="0" borderId="0" xfId="3" applyNumberFormat="1" applyFont="1" applyFill="1" applyBorder="1" applyAlignment="1">
      <alignment vertical="center"/>
    </xf>
    <xf numFmtId="0" fontId="29" fillId="0" borderId="0" xfId="3" applyFont="1" applyFill="1" applyBorder="1" applyAlignment="1">
      <alignment vertical="center"/>
    </xf>
    <xf numFmtId="0" fontId="39" fillId="0" borderId="0" xfId="3" applyFont="1" applyFill="1" applyBorder="1" applyAlignment="1">
      <alignment vertical="center"/>
    </xf>
    <xf numFmtId="179" fontId="39" fillId="0" borderId="0" xfId="3" applyNumberFormat="1" applyFont="1" applyFill="1" applyBorder="1" applyAlignment="1">
      <alignment vertical="center"/>
    </xf>
    <xf numFmtId="0" fontId="39" fillId="0" borderId="0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vertical="center"/>
    </xf>
    <xf numFmtId="0" fontId="25" fillId="0" borderId="0" xfId="3" applyFont="1" applyFill="1" applyBorder="1" applyAlignment="1">
      <alignment vertical="center"/>
    </xf>
    <xf numFmtId="0" fontId="30" fillId="0" borderId="0" xfId="3" applyFont="1" applyFill="1" applyBorder="1" applyAlignment="1">
      <alignment horizontal="center" vertical="center"/>
    </xf>
    <xf numFmtId="0" fontId="38" fillId="0" borderId="0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17" fillId="0" borderId="26" xfId="0" applyFont="1" applyFill="1" applyBorder="1" applyAlignment="1" applyProtection="1">
      <alignment horizontal="center" vertical="center"/>
    </xf>
    <xf numFmtId="0" fontId="17" fillId="0" borderId="27" xfId="0" applyFont="1" applyFill="1" applyBorder="1" applyAlignment="1" applyProtection="1">
      <alignment horizontal="center" vertical="center"/>
    </xf>
    <xf numFmtId="0" fontId="17" fillId="0" borderId="28" xfId="0" applyFont="1" applyFill="1" applyBorder="1" applyAlignment="1" applyProtection="1">
      <alignment horizontal="center" vertical="center"/>
    </xf>
    <xf numFmtId="0" fontId="17" fillId="0" borderId="29" xfId="0" applyFont="1" applyFill="1" applyBorder="1" applyAlignment="1" applyProtection="1">
      <alignment horizontal="center" vertical="center"/>
    </xf>
    <xf numFmtId="0" fontId="20" fillId="0" borderId="3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10" fillId="0" borderId="3" xfId="2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9" fillId="0" borderId="32" xfId="2" applyNumberFormat="1" applyFont="1" applyBorder="1" applyAlignment="1" applyProtection="1">
      <alignment horizontal="center" vertical="center" wrapText="1"/>
      <protection hidden="1"/>
    </xf>
    <xf numFmtId="49" fontId="9" fillId="0" borderId="16" xfId="2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left" vertical="center"/>
    </xf>
    <xf numFmtId="0" fontId="30" fillId="0" borderId="0" xfId="3" applyFont="1" applyFill="1" applyBorder="1" applyAlignment="1">
      <alignment horizontal="center" vertical="center"/>
    </xf>
    <xf numFmtId="0" fontId="38" fillId="0" borderId="0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</cellXfs>
  <cellStyles count="8">
    <cellStyle name="TableStyleLight1" xfId="3"/>
    <cellStyle name="一般" xfId="0" builtinId="0"/>
    <cellStyle name="一般 2" xfId="4"/>
    <cellStyle name="一般_衍交月報" xfId="2"/>
    <cellStyle name="千分位[0] 2" xfId="5"/>
    <cellStyle name="百分比" xfId="1" builtinId="5"/>
    <cellStyle name="百分比 2" xfId="6"/>
    <cellStyle name="超連結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390629775714261E-2"/>
          <c:y val="0.11940629160485373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'附圖1 '!$AN$2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0"/>
              <c:layout>
                <c:manualLayout>
                  <c:x val="-1.8968133535660091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5548876630716907E-2"/>
                  <c:y val="-4.7893795884210125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652315872715541E-2"/>
                  <c:y val="-4.2192552017954278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6542710349746023E-2"/>
                  <c:y val="-5.3786754916505003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5290872836828852E-2"/>
                  <c:y val="-2.2900833048042909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1.7832632288801237E-2"/>
                  <c:y val="-7.6943208185933282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6555372814997015E-2"/>
                  <c:y val="-4.6089238845144355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2.7755444617481966E-2"/>
                  <c:y val="-4.4029061584693219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2.276176024279201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3.0284638634588332E-2"/>
                  <c:y val="-7.8843622808018557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3.0316755692044964E-2"/>
                  <c:y val="-3.4431130891247289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3.1419991170234959E-2"/>
                  <c:y val="-2.8602229069192436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2.2503675025834339E-2"/>
                  <c:y val="-2.2773022937350187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9"/>
              <c:layout>
                <c:manualLayout>
                  <c:x val="-7.3937153419593345E-3"/>
                  <c:y val="2.1256038647342997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'!$AT$39:$AT$78</c:f>
              <c:strCache>
                <c:ptCount val="40"/>
                <c:pt idx="0">
                  <c:v>105/1</c:v>
                </c:pt>
                <c:pt idx="3">
                  <c:v>105/4</c:v>
                </c:pt>
                <c:pt idx="6">
                  <c:v>105/7</c:v>
                </c:pt>
                <c:pt idx="9">
                  <c:v>105/10</c:v>
                </c:pt>
                <c:pt idx="12">
                  <c:v>106/1</c:v>
                </c:pt>
                <c:pt idx="15">
                  <c:v>106/4</c:v>
                </c:pt>
                <c:pt idx="18">
                  <c:v>106/7</c:v>
                </c:pt>
                <c:pt idx="21">
                  <c:v>106/10</c:v>
                </c:pt>
                <c:pt idx="24">
                  <c:v>107/1</c:v>
                </c:pt>
                <c:pt idx="27">
                  <c:v>107/4</c:v>
                </c:pt>
                <c:pt idx="30">
                  <c:v>107/7</c:v>
                </c:pt>
                <c:pt idx="33">
                  <c:v>107/10</c:v>
                </c:pt>
                <c:pt idx="36">
                  <c:v>108/1</c:v>
                </c:pt>
                <c:pt idx="39">
                  <c:v>108/4</c:v>
                </c:pt>
              </c:strCache>
            </c:strRef>
          </c:cat>
          <c:val>
            <c:numRef>
              <c:f>'附圖1 '!$AQ$39:$AQ$78</c:f>
              <c:numCache>
                <c:formatCode>#,##0_);[Red]\(#,##0\)</c:formatCode>
                <c:ptCount val="40"/>
                <c:pt idx="0">
                  <c:v>15057.259</c:v>
                </c:pt>
                <c:pt idx="1">
                  <c:v>10309.36</c:v>
                </c:pt>
                <c:pt idx="2">
                  <c:v>13953.181</c:v>
                </c:pt>
                <c:pt idx="3">
                  <c:v>12325.602999999999</c:v>
                </c:pt>
                <c:pt idx="4">
                  <c:v>13012</c:v>
                </c:pt>
                <c:pt idx="5">
                  <c:v>13540</c:v>
                </c:pt>
                <c:pt idx="6">
                  <c:v>12689</c:v>
                </c:pt>
                <c:pt idx="7">
                  <c:v>13599</c:v>
                </c:pt>
                <c:pt idx="8">
                  <c:v>12690</c:v>
                </c:pt>
                <c:pt idx="9">
                  <c:v>12059</c:v>
                </c:pt>
                <c:pt idx="10">
                  <c:v>13805</c:v>
                </c:pt>
                <c:pt idx="11">
                  <c:v>11903</c:v>
                </c:pt>
                <c:pt idx="12">
                  <c:v>11480</c:v>
                </c:pt>
                <c:pt idx="13">
                  <c:v>11069</c:v>
                </c:pt>
                <c:pt idx="14">
                  <c:v>14674</c:v>
                </c:pt>
                <c:pt idx="15">
                  <c:v>10435</c:v>
                </c:pt>
                <c:pt idx="16">
                  <c:v>11701</c:v>
                </c:pt>
                <c:pt idx="17">
                  <c:v>13045</c:v>
                </c:pt>
                <c:pt idx="18">
                  <c:v>12087</c:v>
                </c:pt>
                <c:pt idx="19">
                  <c:v>13053</c:v>
                </c:pt>
                <c:pt idx="20">
                  <c:v>12860</c:v>
                </c:pt>
                <c:pt idx="21">
                  <c:v>11795</c:v>
                </c:pt>
                <c:pt idx="22">
                  <c:v>12548</c:v>
                </c:pt>
                <c:pt idx="23">
                  <c:v>11425</c:v>
                </c:pt>
                <c:pt idx="24">
                  <c:v>14953</c:v>
                </c:pt>
                <c:pt idx="25">
                  <c:v>11160</c:v>
                </c:pt>
                <c:pt idx="26">
                  <c:v>15468</c:v>
                </c:pt>
                <c:pt idx="27">
                  <c:v>13629</c:v>
                </c:pt>
                <c:pt idx="28">
                  <c:v>15994</c:v>
                </c:pt>
                <c:pt idx="29">
                  <c:v>14726</c:v>
                </c:pt>
                <c:pt idx="30">
                  <c:v>14784</c:v>
                </c:pt>
                <c:pt idx="31">
                  <c:v>15374</c:v>
                </c:pt>
                <c:pt idx="32">
                  <c:v>12794</c:v>
                </c:pt>
                <c:pt idx="33">
                  <c:v>15072</c:v>
                </c:pt>
                <c:pt idx="34">
                  <c:v>14930</c:v>
                </c:pt>
                <c:pt idx="35">
                  <c:v>13576</c:v>
                </c:pt>
                <c:pt idx="36">
                  <c:v>16957</c:v>
                </c:pt>
                <c:pt idx="37">
                  <c:v>10791</c:v>
                </c:pt>
                <c:pt idx="38">
                  <c:v>14807</c:v>
                </c:pt>
                <c:pt idx="39">
                  <c:v>13790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'附圖1 '!$AO$2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0"/>
              <c:layout>
                <c:manualLayout>
                  <c:x val="-5.5582012507216637E-2"/>
                  <c:y val="2.3795503822891702E-3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6361894227177239E-2"/>
                  <c:y val="3.0662254174749968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7658608293187011E-2"/>
                  <c:y val="2.476929514245502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538761213073874E-2"/>
                  <c:y val="3.0502491536384038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3.2039433148490448E-2"/>
                  <c:y val="3.6714975845410627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3.0639381722386366E-2"/>
                  <c:y val="2.8697934497318271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4026275828275625E-2"/>
                  <c:y val="2.4545627448742821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2.9181209095628297E-2"/>
                  <c:y val="2.8634029441971926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2.8471722920032319E-2"/>
                  <c:y val="0.112237057324356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2.4155326240412184E-2"/>
                  <c:y val="3.62995929856594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2.2761872880492435E-2"/>
                  <c:y val="3.2179238464757197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1.8187472406984248E-2"/>
                  <c:y val="5.3722849861158661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1.9357561820484084E-4"/>
                  <c:y val="-2.7468522956369621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9"/>
              <c:layout>
                <c:manualLayout>
                  <c:x val="-9.8582871226124465E-3"/>
                  <c:y val="2.7053140096618359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'!$AT$39:$AT$78</c:f>
              <c:strCache>
                <c:ptCount val="40"/>
                <c:pt idx="0">
                  <c:v>105/1</c:v>
                </c:pt>
                <c:pt idx="3">
                  <c:v>105/4</c:v>
                </c:pt>
                <c:pt idx="6">
                  <c:v>105/7</c:v>
                </c:pt>
                <c:pt idx="9">
                  <c:v>105/10</c:v>
                </c:pt>
                <c:pt idx="12">
                  <c:v>106/1</c:v>
                </c:pt>
                <c:pt idx="15">
                  <c:v>106/4</c:v>
                </c:pt>
                <c:pt idx="18">
                  <c:v>106/7</c:v>
                </c:pt>
                <c:pt idx="21">
                  <c:v>106/10</c:v>
                </c:pt>
                <c:pt idx="24">
                  <c:v>107/1</c:v>
                </c:pt>
                <c:pt idx="27">
                  <c:v>107/4</c:v>
                </c:pt>
                <c:pt idx="30">
                  <c:v>107/7</c:v>
                </c:pt>
                <c:pt idx="33">
                  <c:v>107/10</c:v>
                </c:pt>
                <c:pt idx="36">
                  <c:v>108/1</c:v>
                </c:pt>
                <c:pt idx="39">
                  <c:v>108/4</c:v>
                </c:pt>
              </c:strCache>
            </c:strRef>
          </c:cat>
          <c:val>
            <c:numRef>
              <c:f>'附圖1 '!$AR$39:$AR$78</c:f>
              <c:numCache>
                <c:formatCode>#,##0_);[Red]\(#,##0\)</c:formatCode>
                <c:ptCount val="40"/>
                <c:pt idx="0">
                  <c:v>13383.339</c:v>
                </c:pt>
                <c:pt idx="1">
                  <c:v>9413.5869999999995</c:v>
                </c:pt>
                <c:pt idx="2">
                  <c:v>12408.257</c:v>
                </c:pt>
                <c:pt idx="3">
                  <c:v>11245.394</c:v>
                </c:pt>
                <c:pt idx="4">
                  <c:v>11751</c:v>
                </c:pt>
                <c:pt idx="5">
                  <c:v>12248</c:v>
                </c:pt>
                <c:pt idx="6">
                  <c:v>11495</c:v>
                </c:pt>
                <c:pt idx="7">
                  <c:v>12140</c:v>
                </c:pt>
                <c:pt idx="8">
                  <c:v>11426</c:v>
                </c:pt>
                <c:pt idx="9">
                  <c:v>11110</c:v>
                </c:pt>
                <c:pt idx="10">
                  <c:v>12627</c:v>
                </c:pt>
                <c:pt idx="11">
                  <c:v>11297</c:v>
                </c:pt>
                <c:pt idx="12">
                  <c:v>10671</c:v>
                </c:pt>
                <c:pt idx="13">
                  <c:v>10206</c:v>
                </c:pt>
                <c:pt idx="14">
                  <c:v>13008</c:v>
                </c:pt>
                <c:pt idx="15">
                  <c:v>9368</c:v>
                </c:pt>
                <c:pt idx="16">
                  <c:v>10309</c:v>
                </c:pt>
                <c:pt idx="17">
                  <c:v>11139</c:v>
                </c:pt>
                <c:pt idx="18">
                  <c:v>10746</c:v>
                </c:pt>
                <c:pt idx="19">
                  <c:v>11344</c:v>
                </c:pt>
                <c:pt idx="20">
                  <c:v>11480</c:v>
                </c:pt>
                <c:pt idx="21">
                  <c:v>10394</c:v>
                </c:pt>
                <c:pt idx="22">
                  <c:v>11373</c:v>
                </c:pt>
                <c:pt idx="23">
                  <c:v>10385</c:v>
                </c:pt>
                <c:pt idx="24">
                  <c:v>12723</c:v>
                </c:pt>
                <c:pt idx="25">
                  <c:v>9050</c:v>
                </c:pt>
                <c:pt idx="26">
                  <c:v>13226</c:v>
                </c:pt>
                <c:pt idx="27">
                  <c:v>11874</c:v>
                </c:pt>
                <c:pt idx="28">
                  <c:v>13665</c:v>
                </c:pt>
                <c:pt idx="29">
                  <c:v>12968</c:v>
                </c:pt>
                <c:pt idx="30">
                  <c:v>13248</c:v>
                </c:pt>
                <c:pt idx="31">
                  <c:v>13744</c:v>
                </c:pt>
                <c:pt idx="32">
                  <c:v>11398</c:v>
                </c:pt>
                <c:pt idx="33">
                  <c:v>13140</c:v>
                </c:pt>
                <c:pt idx="34">
                  <c:v>12917</c:v>
                </c:pt>
                <c:pt idx="35">
                  <c:v>11794</c:v>
                </c:pt>
                <c:pt idx="36">
                  <c:v>14848</c:v>
                </c:pt>
                <c:pt idx="37">
                  <c:v>9882</c:v>
                </c:pt>
                <c:pt idx="38">
                  <c:v>12648</c:v>
                </c:pt>
                <c:pt idx="39">
                  <c:v>12302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'附圖1 '!$AP$2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0"/>
              <c:layout>
                <c:manualLayout>
                  <c:x val="-1.6439049064238747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8968133535660091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770359129994941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0232675771370764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1497218007081438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2.149721800708143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0232675771370764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1.8968133535660091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2.402630247850268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2.149721800708143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2.0232675771370764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1.8968133535660091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2.6329583108950567E-2"/>
                  <c:y val="-2.090456084293811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9"/>
              <c:layout>
                <c:manualLayout>
                  <c:x val="-2.2181146025878003E-2"/>
                  <c:y val="1.93236714975845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'!$AT$39:$AT$78</c:f>
              <c:strCache>
                <c:ptCount val="40"/>
                <c:pt idx="0">
                  <c:v>105/1</c:v>
                </c:pt>
                <c:pt idx="3">
                  <c:v>105/4</c:v>
                </c:pt>
                <c:pt idx="6">
                  <c:v>105/7</c:v>
                </c:pt>
                <c:pt idx="9">
                  <c:v>105/10</c:v>
                </c:pt>
                <c:pt idx="12">
                  <c:v>106/1</c:v>
                </c:pt>
                <c:pt idx="15">
                  <c:v>106/4</c:v>
                </c:pt>
                <c:pt idx="18">
                  <c:v>106/7</c:v>
                </c:pt>
                <c:pt idx="21">
                  <c:v>106/10</c:v>
                </c:pt>
                <c:pt idx="24">
                  <c:v>107/1</c:v>
                </c:pt>
                <c:pt idx="27">
                  <c:v>107/4</c:v>
                </c:pt>
                <c:pt idx="30">
                  <c:v>107/7</c:v>
                </c:pt>
                <c:pt idx="33">
                  <c:v>107/10</c:v>
                </c:pt>
                <c:pt idx="36">
                  <c:v>108/1</c:v>
                </c:pt>
                <c:pt idx="39">
                  <c:v>108/4</c:v>
                </c:pt>
              </c:strCache>
            </c:strRef>
          </c:cat>
          <c:val>
            <c:numRef>
              <c:f>'附圖1 '!$AS$39:$AS$78</c:f>
              <c:numCache>
                <c:formatCode>#,##0_);[Red]\(#,##0\)</c:formatCode>
                <c:ptCount val="40"/>
                <c:pt idx="0">
                  <c:v>1113.615</c:v>
                </c:pt>
                <c:pt idx="1">
                  <c:v>674.68499999999995</c:v>
                </c:pt>
                <c:pt idx="2">
                  <c:v>1138.152</c:v>
                </c:pt>
                <c:pt idx="3">
                  <c:v>716.53</c:v>
                </c:pt>
                <c:pt idx="4">
                  <c:v>938.85500000000002</c:v>
                </c:pt>
                <c:pt idx="5">
                  <c:v>986</c:v>
                </c:pt>
                <c:pt idx="6">
                  <c:v>862</c:v>
                </c:pt>
                <c:pt idx="7">
                  <c:v>1069</c:v>
                </c:pt>
                <c:pt idx="8">
                  <c:v>959</c:v>
                </c:pt>
                <c:pt idx="9">
                  <c:v>764</c:v>
                </c:pt>
                <c:pt idx="10">
                  <c:v>918</c:v>
                </c:pt>
                <c:pt idx="11">
                  <c:v>455</c:v>
                </c:pt>
                <c:pt idx="12">
                  <c:v>651</c:v>
                </c:pt>
                <c:pt idx="13">
                  <c:v>677</c:v>
                </c:pt>
                <c:pt idx="14">
                  <c:v>1231</c:v>
                </c:pt>
                <c:pt idx="15">
                  <c:v>636</c:v>
                </c:pt>
                <c:pt idx="16">
                  <c:v>857</c:v>
                </c:pt>
                <c:pt idx="17">
                  <c:v>1229</c:v>
                </c:pt>
                <c:pt idx="18">
                  <c:v>946</c:v>
                </c:pt>
                <c:pt idx="19">
                  <c:v>1289</c:v>
                </c:pt>
                <c:pt idx="20">
                  <c:v>1034</c:v>
                </c:pt>
                <c:pt idx="21">
                  <c:v>1135</c:v>
                </c:pt>
                <c:pt idx="22">
                  <c:v>864</c:v>
                </c:pt>
                <c:pt idx="23">
                  <c:v>781</c:v>
                </c:pt>
                <c:pt idx="24">
                  <c:v>1916</c:v>
                </c:pt>
                <c:pt idx="25">
                  <c:v>1816</c:v>
                </c:pt>
                <c:pt idx="26">
                  <c:v>1893</c:v>
                </c:pt>
                <c:pt idx="27">
                  <c:v>1374</c:v>
                </c:pt>
                <c:pt idx="28">
                  <c:v>1864</c:v>
                </c:pt>
                <c:pt idx="29">
                  <c:v>1351</c:v>
                </c:pt>
                <c:pt idx="30">
                  <c:v>1117</c:v>
                </c:pt>
                <c:pt idx="31">
                  <c:v>1192</c:v>
                </c:pt>
                <c:pt idx="32">
                  <c:v>1093</c:v>
                </c:pt>
                <c:pt idx="33">
                  <c:v>1399</c:v>
                </c:pt>
                <c:pt idx="34">
                  <c:v>1700</c:v>
                </c:pt>
                <c:pt idx="35">
                  <c:v>1568</c:v>
                </c:pt>
                <c:pt idx="36">
                  <c:v>1886</c:v>
                </c:pt>
                <c:pt idx="37">
                  <c:v>787</c:v>
                </c:pt>
                <c:pt idx="38">
                  <c:v>1981</c:v>
                </c:pt>
                <c:pt idx="39">
                  <c:v>1333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872896"/>
        <c:axId val="117882880"/>
      </c:lineChart>
      <c:catAx>
        <c:axId val="1178728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117882880"/>
        <c:crossesAt val="0"/>
        <c:auto val="1"/>
        <c:lblAlgn val="ctr"/>
        <c:lblOffset val="100"/>
        <c:tickMarkSkip val="1"/>
        <c:noMultiLvlLbl val="1"/>
      </c:catAx>
      <c:valAx>
        <c:axId val="117882880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567098937032E-3"/>
              <c:y val="6.0483396097226978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117872896"/>
        <c:crossesAt val="1"/>
        <c:crossBetween val="between"/>
        <c:majorUnit val="2000"/>
      </c:valAx>
      <c:spPr>
        <a:noFill/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896487985212571"/>
          <c:y val="1.0144927536231883E-2"/>
          <c:w val="0.6756007393715342"/>
          <c:h val="4.7826086956521741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142029835103097"/>
          <c:y val="0.1892895284641144"/>
          <c:w val="0.53268831243810255"/>
          <c:h val="0.6784887772649108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4.8937007874015746E-2"/>
                  <c:y val="-0.17186012196236664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50.95%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5639570788945501E-2"/>
                  <c:y val="0.11516067954192293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49.05%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/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附圖2!$AP$3:$AP$4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附圖2!$AQ$3:$AQ$4</c:f>
              <c:numCache>
                <c:formatCode>0.00_ </c:formatCode>
                <c:ptCount val="2"/>
                <c:pt idx="0">
                  <c:v>50.951152741127082</c:v>
                </c:pt>
                <c:pt idx="1">
                  <c:v>49.048847258872918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471066955556729"/>
          <c:y val="0.18257737137696498"/>
          <c:w val="0.53789656326516233"/>
          <c:h val="0.68943301442158444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5.3900918635170603E-2"/>
                  <c:y val="-0.18494352385056345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66.71%</a:t>
                    </a:r>
                    <a:endParaRPr lang="en-US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3.0864211826462869E-2"/>
                  <c:y val="0.13815593946279103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外國及大陸地區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銀行在台分行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33.29%</a:t>
                    </a:r>
                    <a:endParaRPr lang="zh-TW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附圖2!$AS$3:$AS$4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附圖2!$AT$3:$AT$4</c:f>
              <c:numCache>
                <c:formatCode>0.00_ </c:formatCode>
                <c:ptCount val="2"/>
                <c:pt idx="0">
                  <c:v>66.710478239299363</c:v>
                </c:pt>
                <c:pt idx="1">
                  <c:v>33.289521760700637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txPr>
    <a:bodyPr/>
    <a:lstStyle/>
    <a:p>
      <a:pPr>
        <a:defRPr sz="1200"/>
      </a:pPr>
      <a:endParaRPr lang="zh-TW"/>
    </a:p>
  </c:txPr>
  <c:printSettings>
    <c:headerFooter/>
    <c:pageMargins b="1" l="0.75" r="0.75" t="1" header="0.5" footer="0.5"/>
    <c:pageSetup orientation="portrait"/>
  </c:printSettings>
  <c:userShapes r:id="rId1"/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59</xdr:row>
      <xdr:rowOff>133350</xdr:rowOff>
    </xdr:from>
    <xdr:to>
      <xdr:col>3</xdr:col>
      <xdr:colOff>238125</xdr:colOff>
      <xdr:row>59</xdr:row>
      <xdr:rowOff>438150</xdr:rowOff>
    </xdr:to>
    <xdr:sp macro="" textlink="">
      <xdr:nvSpPr>
        <xdr:cNvPr id="2" name="文字方塊 1"/>
        <xdr:cNvSpPr txBox="1"/>
      </xdr:nvSpPr>
      <xdr:spPr>
        <a:xfrm>
          <a:off x="7372350" y="12011025"/>
          <a:ext cx="2381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TW" altLang="zh-TW" sz="1600">
            <a:effectLst/>
          </a:endParaRPr>
        </a:p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9526</xdr:colOff>
      <xdr:row>59</xdr:row>
      <xdr:rowOff>142875</xdr:rowOff>
    </xdr:from>
    <xdr:to>
      <xdr:col>2</xdr:col>
      <xdr:colOff>238126</xdr:colOff>
      <xdr:row>59</xdr:row>
      <xdr:rowOff>428625</xdr:rowOff>
    </xdr:to>
    <xdr:sp macro="" textlink="">
      <xdr:nvSpPr>
        <xdr:cNvPr id="3" name="文字方塊 2"/>
        <xdr:cNvSpPr txBox="1"/>
      </xdr:nvSpPr>
      <xdr:spPr>
        <a:xfrm>
          <a:off x="5648326" y="12020550"/>
          <a:ext cx="22860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0</xdr:colOff>
      <xdr:row>60</xdr:row>
      <xdr:rowOff>152400</xdr:rowOff>
    </xdr:from>
    <xdr:to>
      <xdr:col>2</xdr:col>
      <xdr:colOff>238125</xdr:colOff>
      <xdr:row>61</xdr:row>
      <xdr:rowOff>9525</xdr:rowOff>
    </xdr:to>
    <xdr:sp macro="" textlink="">
      <xdr:nvSpPr>
        <xdr:cNvPr id="4" name="文字方塊 3"/>
        <xdr:cNvSpPr txBox="1"/>
      </xdr:nvSpPr>
      <xdr:spPr>
        <a:xfrm>
          <a:off x="5638800" y="12477750"/>
          <a:ext cx="238125" cy="30480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60</xdr:row>
      <xdr:rowOff>133350</xdr:rowOff>
    </xdr:from>
    <xdr:to>
      <xdr:col>3</xdr:col>
      <xdr:colOff>238125</xdr:colOff>
      <xdr:row>60</xdr:row>
      <xdr:rowOff>438150</xdr:rowOff>
    </xdr:to>
    <xdr:sp macro="" textlink="">
      <xdr:nvSpPr>
        <xdr:cNvPr id="5" name="文字方塊 4"/>
        <xdr:cNvSpPr txBox="1"/>
      </xdr:nvSpPr>
      <xdr:spPr>
        <a:xfrm>
          <a:off x="7372350" y="12458700"/>
          <a:ext cx="238125" cy="30480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35</xdr:row>
      <xdr:rowOff>361950</xdr:rowOff>
    </xdr:from>
    <xdr:to>
      <xdr:col>3</xdr:col>
      <xdr:colOff>228600</xdr:colOff>
      <xdr:row>36</xdr:row>
      <xdr:rowOff>266700</xdr:rowOff>
    </xdr:to>
    <xdr:sp macro="" textlink="">
      <xdr:nvSpPr>
        <xdr:cNvPr id="6" name="文字方塊 5"/>
        <xdr:cNvSpPr txBox="1"/>
      </xdr:nvSpPr>
      <xdr:spPr>
        <a:xfrm>
          <a:off x="7372350" y="6829425"/>
          <a:ext cx="22860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59</xdr:row>
      <xdr:rowOff>142875</xdr:rowOff>
    </xdr:from>
    <xdr:to>
      <xdr:col>3</xdr:col>
      <xdr:colOff>228600</xdr:colOff>
      <xdr:row>59</xdr:row>
      <xdr:rowOff>428625</xdr:rowOff>
    </xdr:to>
    <xdr:sp macro="" textlink="">
      <xdr:nvSpPr>
        <xdr:cNvPr id="7" name="文字方塊 6"/>
        <xdr:cNvSpPr txBox="1"/>
      </xdr:nvSpPr>
      <xdr:spPr>
        <a:xfrm>
          <a:off x="7372350" y="12020550"/>
          <a:ext cx="22860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0</xdr:colOff>
      <xdr:row>59</xdr:row>
      <xdr:rowOff>0</xdr:rowOff>
    </xdr:from>
    <xdr:to>
      <xdr:col>4</xdr:col>
      <xdr:colOff>238125</xdr:colOff>
      <xdr:row>59</xdr:row>
      <xdr:rowOff>304800</xdr:rowOff>
    </xdr:to>
    <xdr:sp macro="" textlink="">
      <xdr:nvSpPr>
        <xdr:cNvPr id="8" name="文字方塊 7"/>
        <xdr:cNvSpPr txBox="1"/>
      </xdr:nvSpPr>
      <xdr:spPr>
        <a:xfrm>
          <a:off x="8924925" y="11877675"/>
          <a:ext cx="2381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152400</xdr:colOff>
      <xdr:row>59</xdr:row>
      <xdr:rowOff>152400</xdr:rowOff>
    </xdr:from>
    <xdr:to>
      <xdr:col>4</xdr:col>
      <xdr:colOff>390525</xdr:colOff>
      <xdr:row>60</xdr:row>
      <xdr:rowOff>9525</xdr:rowOff>
    </xdr:to>
    <xdr:sp macro="" textlink="">
      <xdr:nvSpPr>
        <xdr:cNvPr id="9" name="文字方塊 8"/>
        <xdr:cNvSpPr txBox="1"/>
      </xdr:nvSpPr>
      <xdr:spPr>
        <a:xfrm>
          <a:off x="9077325" y="12030075"/>
          <a:ext cx="2381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152400</xdr:colOff>
      <xdr:row>36</xdr:row>
      <xdr:rowOff>133350</xdr:rowOff>
    </xdr:from>
    <xdr:to>
      <xdr:col>3</xdr:col>
      <xdr:colOff>381000</xdr:colOff>
      <xdr:row>37</xdr:row>
      <xdr:rowOff>38100</xdr:rowOff>
    </xdr:to>
    <xdr:sp macro="" textlink="">
      <xdr:nvSpPr>
        <xdr:cNvPr id="10" name="文字方塊 9"/>
        <xdr:cNvSpPr txBox="1"/>
      </xdr:nvSpPr>
      <xdr:spPr>
        <a:xfrm>
          <a:off x="7524750" y="6981825"/>
          <a:ext cx="228600" cy="2476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28575</xdr:colOff>
      <xdr:row>59</xdr:row>
      <xdr:rowOff>142875</xdr:rowOff>
    </xdr:from>
    <xdr:to>
      <xdr:col>4</xdr:col>
      <xdr:colOff>257175</xdr:colOff>
      <xdr:row>59</xdr:row>
      <xdr:rowOff>428625</xdr:rowOff>
    </xdr:to>
    <xdr:sp macro="" textlink="">
      <xdr:nvSpPr>
        <xdr:cNvPr id="11" name="文字方塊 10"/>
        <xdr:cNvSpPr txBox="1"/>
      </xdr:nvSpPr>
      <xdr:spPr>
        <a:xfrm>
          <a:off x="8953500" y="12020550"/>
          <a:ext cx="22860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152400</xdr:colOff>
      <xdr:row>59</xdr:row>
      <xdr:rowOff>295275</xdr:rowOff>
    </xdr:from>
    <xdr:to>
      <xdr:col>3</xdr:col>
      <xdr:colOff>381000</xdr:colOff>
      <xdr:row>60</xdr:row>
      <xdr:rowOff>133350</xdr:rowOff>
    </xdr:to>
    <xdr:sp macro="" textlink="">
      <xdr:nvSpPr>
        <xdr:cNvPr id="12" name="文字方塊 11"/>
        <xdr:cNvSpPr txBox="1"/>
      </xdr:nvSpPr>
      <xdr:spPr>
        <a:xfrm>
          <a:off x="7524750" y="12172950"/>
          <a:ext cx="22860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45</xdr:row>
      <xdr:rowOff>0</xdr:rowOff>
    </xdr:from>
    <xdr:to>
      <xdr:col>3</xdr:col>
      <xdr:colOff>228600</xdr:colOff>
      <xdr:row>45</xdr:row>
      <xdr:rowOff>285750</xdr:rowOff>
    </xdr:to>
    <xdr:sp macro="" textlink="">
      <xdr:nvSpPr>
        <xdr:cNvPr id="2" name="文字方塊 1"/>
        <xdr:cNvSpPr txBox="1"/>
      </xdr:nvSpPr>
      <xdr:spPr>
        <a:xfrm>
          <a:off x="6553200" y="13392150"/>
          <a:ext cx="22860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228600</xdr:colOff>
      <xdr:row>17</xdr:row>
      <xdr:rowOff>285750</xdr:rowOff>
    </xdr:to>
    <xdr:sp macro="" textlink="">
      <xdr:nvSpPr>
        <xdr:cNvPr id="3" name="文字方塊 2"/>
        <xdr:cNvSpPr txBox="1"/>
      </xdr:nvSpPr>
      <xdr:spPr>
        <a:xfrm>
          <a:off x="6553200" y="4857750"/>
          <a:ext cx="22860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228600</xdr:colOff>
      <xdr:row>18</xdr:row>
      <xdr:rowOff>285750</xdr:rowOff>
    </xdr:to>
    <xdr:sp macro="" textlink="">
      <xdr:nvSpPr>
        <xdr:cNvPr id="4" name="文字方塊 3"/>
        <xdr:cNvSpPr txBox="1"/>
      </xdr:nvSpPr>
      <xdr:spPr>
        <a:xfrm>
          <a:off x="6553200" y="5162550"/>
          <a:ext cx="22860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228600</xdr:colOff>
      <xdr:row>19</xdr:row>
      <xdr:rowOff>285750</xdr:rowOff>
    </xdr:to>
    <xdr:sp macro="" textlink="">
      <xdr:nvSpPr>
        <xdr:cNvPr id="5" name="文字方塊 4"/>
        <xdr:cNvSpPr txBox="1"/>
      </xdr:nvSpPr>
      <xdr:spPr>
        <a:xfrm>
          <a:off x="6553200" y="5467350"/>
          <a:ext cx="22860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35</xdr:row>
      <xdr:rowOff>0</xdr:rowOff>
    </xdr:from>
    <xdr:to>
      <xdr:col>3</xdr:col>
      <xdr:colOff>228600</xdr:colOff>
      <xdr:row>35</xdr:row>
      <xdr:rowOff>285750</xdr:rowOff>
    </xdr:to>
    <xdr:sp macro="" textlink="">
      <xdr:nvSpPr>
        <xdr:cNvPr id="6" name="文字方塊 5"/>
        <xdr:cNvSpPr txBox="1"/>
      </xdr:nvSpPr>
      <xdr:spPr>
        <a:xfrm>
          <a:off x="6553200" y="10344150"/>
          <a:ext cx="22860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133350</xdr:rowOff>
    </xdr:from>
    <xdr:to>
      <xdr:col>13</xdr:col>
      <xdr:colOff>647700</xdr:colOff>
      <xdr:row>28</xdr:row>
      <xdr:rowOff>19050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2</xdr:row>
      <xdr:rowOff>95250</xdr:rowOff>
    </xdr:from>
    <xdr:to>
      <xdr:col>7</xdr:col>
      <xdr:colOff>714375</xdr:colOff>
      <xdr:row>19</xdr:row>
      <xdr:rowOff>76200</xdr:rowOff>
    </xdr:to>
    <xdr:graphicFrame macro="">
      <xdr:nvGraphicFramePr>
        <xdr:cNvPr id="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28575</xdr:colOff>
      <xdr:row>23</xdr:row>
      <xdr:rowOff>238125</xdr:rowOff>
    </xdr:from>
    <xdr:to>
      <xdr:col>8</xdr:col>
      <xdr:colOff>9525</xdr:colOff>
      <xdr:row>42</xdr:row>
      <xdr:rowOff>57150</xdr:rowOff>
    </xdr:to>
    <xdr:graphicFrame macro="">
      <xdr:nvGraphicFramePr>
        <xdr:cNvPr id="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0.77206</cdr:x>
      <cdr:y>0.56468</cdr:y>
    </cdr:from>
    <cdr:to>
      <cdr:x>0.91101</cdr:x>
      <cdr:y>0.61169</cdr:y>
    </cdr:to>
    <cdr:cxnSp macro="">
      <cdr:nvCxnSpPr>
        <cdr:cNvPr id="18" name="肘形接點 17"/>
        <cdr:cNvCxnSpPr/>
      </cdr:nvCxnSpPr>
      <cdr:spPr>
        <a:xfrm xmlns:a="http://schemas.openxmlformats.org/drawingml/2006/main">
          <a:off x="4000499" y="2162173"/>
          <a:ext cx="720000" cy="180000"/>
        </a:xfrm>
        <a:prstGeom xmlns:a="http://schemas.openxmlformats.org/drawingml/2006/main" prst="bentConnector3">
          <a:avLst>
            <a:gd name="adj1" fmla="val 100000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0.13678</cdr:x>
      <cdr:y>0.3908</cdr:y>
    </cdr:from>
    <cdr:to>
      <cdr:x>0.27574</cdr:x>
      <cdr:y>0.43781</cdr:y>
    </cdr:to>
    <cdr:cxnSp macro="">
      <cdr:nvCxnSpPr>
        <cdr:cNvPr id="26" name="肘形接點 25"/>
        <cdr:cNvCxnSpPr/>
      </cdr:nvCxnSpPr>
      <cdr:spPr>
        <a:xfrm xmlns:a="http://schemas.openxmlformats.org/drawingml/2006/main" rot="10800000">
          <a:off x="708752" y="1496405"/>
          <a:ext cx="720000" cy="180000"/>
        </a:xfrm>
        <a:prstGeom xmlns:a="http://schemas.openxmlformats.org/drawingml/2006/main" prst="bentConnector3">
          <a:avLst>
            <a:gd name="adj1" fmla="val 9929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0.74564</cdr:x>
      <cdr:y>0.54293</cdr:y>
    </cdr:from>
    <cdr:to>
      <cdr:x>0.88535</cdr:x>
      <cdr:y>0.58992</cdr:y>
    </cdr:to>
    <cdr:cxnSp macro="">
      <cdr:nvCxnSpPr>
        <cdr:cNvPr id="7" name="肘形接點 6"/>
        <cdr:cNvCxnSpPr/>
      </cdr:nvCxnSpPr>
      <cdr:spPr>
        <a:xfrm xmlns:a="http://schemas.openxmlformats.org/drawingml/2006/main">
          <a:off x="3870325" y="2079624"/>
          <a:ext cx="720000" cy="180000"/>
        </a:xfrm>
        <a:prstGeom xmlns:a="http://schemas.openxmlformats.org/drawingml/2006/main" prst="bentConnector3">
          <a:avLst>
            <a:gd name="adj1" fmla="val 10080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0.10801</cdr:x>
      <cdr:y>0.39149</cdr:y>
    </cdr:from>
    <cdr:to>
      <cdr:x>0.24699</cdr:x>
      <cdr:y>0.43849</cdr:y>
    </cdr:to>
    <cdr:cxnSp macro="">
      <cdr:nvCxnSpPr>
        <cdr:cNvPr id="9" name="肘形接點 8"/>
        <cdr:cNvCxnSpPr/>
      </cdr:nvCxnSpPr>
      <cdr:spPr>
        <a:xfrm xmlns:a="http://schemas.openxmlformats.org/drawingml/2006/main" rot="10800000">
          <a:off x="559527" y="1499579"/>
          <a:ext cx="720000" cy="180000"/>
        </a:xfrm>
        <a:prstGeom xmlns:a="http://schemas.openxmlformats.org/drawingml/2006/main" prst="bentConnector3">
          <a:avLst>
            <a:gd name="adj1" fmla="val 9929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0804&#34893;&#20132;&#26376;&#22577;&#20316;&#26989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圖1趨勢圖"/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 "/>
      <sheetName val="圖2分布圖"/>
      <sheetName val="表3銀行別(需排序)"/>
      <sheetName val="T3-S"/>
      <sheetName val="表3銀行別(排序) "/>
      <sheetName val="換匯"/>
      <sheetName val="換利"/>
      <sheetName val="表4統計表 (按月)"/>
      <sheetName val="表5銀行別 (按月需排序)"/>
      <sheetName val="T5-S"/>
      <sheetName val="表6NDF，保證金"/>
      <sheetName val="表7銀行別NDF"/>
      <sheetName val="T7-S"/>
      <sheetName val="表7銀行別(排序) "/>
      <sheetName val="工作表3"/>
      <sheetName val="選擇權趨勢圖"/>
      <sheetName val="工作表1"/>
      <sheetName val="人民幣  七 (2)"/>
    </sheetNames>
    <sheetDataSet>
      <sheetData sheetId="0"/>
      <sheetData sheetId="1"/>
      <sheetData sheetId="2"/>
      <sheetData sheetId="3">
        <row r="2">
          <cell r="A2" t="str">
            <v>108年4月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E7">
            <v>9.67</v>
          </cell>
        </row>
        <row r="18">
          <cell r="E18">
            <v>89.21</v>
          </cell>
        </row>
        <row r="30">
          <cell r="E30">
            <v>0.99</v>
          </cell>
        </row>
        <row r="33">
          <cell r="E33">
            <v>0.13</v>
          </cell>
        </row>
        <row r="37">
          <cell r="E37">
            <v>0</v>
          </cell>
        </row>
        <row r="59">
          <cell r="C59">
            <v>49.048847258872918</v>
          </cell>
          <cell r="D59">
            <v>50.951152741127082</v>
          </cell>
        </row>
      </sheetData>
      <sheetData sheetId="13"/>
      <sheetData sheetId="14"/>
      <sheetData sheetId="15"/>
      <sheetData sheetId="16">
        <row r="50">
          <cell r="O50">
            <v>66.710478239299363</v>
          </cell>
        </row>
        <row r="86">
          <cell r="O86">
            <v>33.289521760700637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E65"/>
  <sheetViews>
    <sheetView tabSelected="1" view="pageBreakPreview" zoomScaleNormal="85" zoomScaleSheetLayoutView="100" zoomScalePageLayoutView="85" workbookViewId="0">
      <selection activeCell="A7" sqref="A7"/>
    </sheetView>
  </sheetViews>
  <sheetFormatPr defaultColWidth="8.90625" defaultRowHeight="16.2"/>
  <cols>
    <col min="1" max="1" width="48.453125" style="2" customWidth="1"/>
    <col min="2" max="2" width="17.36328125" style="3" customWidth="1"/>
    <col min="3" max="3" width="20.1796875" style="3" customWidth="1"/>
    <col min="4" max="4" width="18.08984375" style="3" customWidth="1"/>
    <col min="5" max="5" width="16.81640625" style="65" customWidth="1"/>
    <col min="6" max="16384" width="8.90625" style="1"/>
  </cols>
  <sheetData>
    <row r="1" spans="1:5" ht="30.6">
      <c r="A1" s="179" t="s">
        <v>0</v>
      </c>
      <c r="B1" s="179"/>
      <c r="C1" s="179"/>
      <c r="D1" s="179"/>
      <c r="E1" s="179"/>
    </row>
    <row r="2" spans="1:5" ht="31.2" customHeight="1">
      <c r="A2" s="180" t="s">
        <v>1</v>
      </c>
      <c r="B2" s="180"/>
      <c r="C2" s="180"/>
      <c r="D2" s="180"/>
      <c r="E2" s="180"/>
    </row>
    <row r="3" spans="1:5" ht="19.8">
      <c r="A3" s="181" t="str">
        <f>'[1]匯率(店)'!A2</f>
        <v>108年4月</v>
      </c>
      <c r="B3" s="181"/>
      <c r="C3" s="181"/>
      <c r="D3" s="181"/>
      <c r="E3" s="181"/>
    </row>
    <row r="4" spans="1:5" ht="18" thickBot="1">
      <c r="D4" s="182" t="s">
        <v>5</v>
      </c>
      <c r="E4" s="182"/>
    </row>
    <row r="5" spans="1:5" s="9" customFormat="1" ht="39" customHeight="1">
      <c r="A5" s="4" t="s">
        <v>6</v>
      </c>
      <c r="B5" s="5" t="s">
        <v>7</v>
      </c>
      <c r="C5" s="6"/>
      <c r="D5" s="7"/>
      <c r="E5" s="8"/>
    </row>
    <row r="6" spans="1:5" s="9" customFormat="1" ht="24.75" customHeight="1" thickBot="1">
      <c r="A6" s="10"/>
      <c r="B6" s="11" t="s">
        <v>2</v>
      </c>
      <c r="C6" s="12" t="s">
        <v>3</v>
      </c>
      <c r="D6" s="12" t="s">
        <v>4</v>
      </c>
      <c r="E6" s="13" t="s">
        <v>8</v>
      </c>
    </row>
    <row r="7" spans="1:5" s="9" customFormat="1" ht="28.2" customHeight="1" thickBot="1">
      <c r="A7" s="14" t="s">
        <v>9</v>
      </c>
      <c r="B7" s="15">
        <v>416948</v>
      </c>
      <c r="C7" s="16">
        <v>916441</v>
      </c>
      <c r="D7" s="17">
        <v>1333389</v>
      </c>
      <c r="E7" s="18">
        <v>9.67</v>
      </c>
    </row>
    <row r="8" spans="1:5" s="9" customFormat="1" ht="28.2" customHeight="1">
      <c r="A8" s="19" t="s">
        <v>10</v>
      </c>
      <c r="B8" s="20">
        <v>416948</v>
      </c>
      <c r="C8" s="20">
        <v>135491</v>
      </c>
      <c r="D8" s="20">
        <v>552439</v>
      </c>
      <c r="E8" s="21">
        <v>4.01</v>
      </c>
    </row>
    <row r="9" spans="1:5" s="9" customFormat="1" ht="24" hidden="1" customHeight="1">
      <c r="A9" s="19" t="s">
        <v>11</v>
      </c>
      <c r="B9" s="20">
        <v>0</v>
      </c>
      <c r="C9" s="20">
        <v>0</v>
      </c>
      <c r="D9" s="20">
        <v>0</v>
      </c>
      <c r="E9" s="22">
        <v>0</v>
      </c>
    </row>
    <row r="10" spans="1:5" s="9" customFormat="1" ht="24" hidden="1" customHeight="1">
      <c r="A10" s="19" t="s">
        <v>12</v>
      </c>
      <c r="B10" s="20">
        <v>413966</v>
      </c>
      <c r="C10" s="20">
        <v>113367</v>
      </c>
      <c r="D10" s="20">
        <v>527333</v>
      </c>
      <c r="E10" s="23">
        <v>3.82</v>
      </c>
    </row>
    <row r="11" spans="1:5" s="9" customFormat="1" ht="24" hidden="1" customHeight="1">
      <c r="A11" s="19" t="s">
        <v>13</v>
      </c>
      <c r="B11" s="20">
        <v>2325</v>
      </c>
      <c r="C11" s="20">
        <v>12417</v>
      </c>
      <c r="D11" s="20">
        <v>14742</v>
      </c>
      <c r="E11" s="23">
        <v>0.11</v>
      </c>
    </row>
    <row r="12" spans="1:5" s="9" customFormat="1" ht="24" hidden="1" customHeight="1">
      <c r="A12" s="19" t="s">
        <v>14</v>
      </c>
      <c r="B12" s="20">
        <v>657</v>
      </c>
      <c r="C12" s="20">
        <v>9707</v>
      </c>
      <c r="D12" s="20">
        <v>10364</v>
      </c>
      <c r="E12" s="23">
        <v>0.08</v>
      </c>
    </row>
    <row r="13" spans="1:5" s="9" customFormat="1" ht="25.2" customHeight="1" thickBot="1">
      <c r="A13" s="19" t="s">
        <v>15</v>
      </c>
      <c r="B13" s="20">
        <v>0</v>
      </c>
      <c r="C13" s="20">
        <v>780950</v>
      </c>
      <c r="D13" s="20">
        <v>780950</v>
      </c>
      <c r="E13" s="23">
        <v>5.66</v>
      </c>
    </row>
    <row r="14" spans="1:5" s="9" customFormat="1" ht="24" hidden="1" customHeight="1">
      <c r="A14" s="19" t="s">
        <v>16</v>
      </c>
      <c r="B14" s="20">
        <v>0</v>
      </c>
      <c r="C14" s="20">
        <v>389893</v>
      </c>
      <c r="D14" s="20">
        <v>389893</v>
      </c>
      <c r="E14" s="23">
        <v>2.82</v>
      </c>
    </row>
    <row r="15" spans="1:5" s="9" customFormat="1" ht="24" hidden="1" customHeight="1">
      <c r="A15" s="19" t="s">
        <v>17</v>
      </c>
      <c r="B15" s="20">
        <v>0</v>
      </c>
      <c r="C15" s="20">
        <v>388585</v>
      </c>
      <c r="D15" s="20">
        <v>388585</v>
      </c>
      <c r="E15" s="23">
        <v>2.82</v>
      </c>
    </row>
    <row r="16" spans="1:5" s="9" customFormat="1" ht="24" hidden="1" customHeight="1">
      <c r="A16" s="19" t="s">
        <v>18</v>
      </c>
      <c r="B16" s="20">
        <v>0</v>
      </c>
      <c r="C16" s="20">
        <v>1236</v>
      </c>
      <c r="D16" s="20">
        <v>1236</v>
      </c>
      <c r="E16" s="23">
        <v>0.01</v>
      </c>
    </row>
    <row r="17" spans="1:5" s="9" customFormat="1" ht="24" hidden="1" customHeight="1">
      <c r="A17" s="24" t="s">
        <v>19</v>
      </c>
      <c r="B17" s="25">
        <v>0</v>
      </c>
      <c r="C17" s="25">
        <v>1236</v>
      </c>
      <c r="D17" s="25">
        <v>1236</v>
      </c>
      <c r="E17" s="23">
        <v>0.01</v>
      </c>
    </row>
    <row r="18" spans="1:5" s="9" customFormat="1" ht="30" customHeight="1" thickBot="1">
      <c r="A18" s="26" t="s">
        <v>20</v>
      </c>
      <c r="B18" s="15">
        <v>6217133</v>
      </c>
      <c r="C18" s="16">
        <v>6085080</v>
      </c>
      <c r="D18" s="17">
        <v>12302213</v>
      </c>
      <c r="E18" s="18">
        <v>89.21</v>
      </c>
    </row>
    <row r="19" spans="1:5" s="9" customFormat="1" ht="30" customHeight="1">
      <c r="A19" s="27" t="s">
        <v>21</v>
      </c>
      <c r="B19" s="20">
        <v>6217133</v>
      </c>
      <c r="C19" s="20">
        <v>5992659</v>
      </c>
      <c r="D19" s="20">
        <v>12209792</v>
      </c>
      <c r="E19" s="23">
        <v>88.54</v>
      </c>
    </row>
    <row r="20" spans="1:5" s="9" customFormat="1" ht="24" hidden="1" customHeight="1">
      <c r="A20" s="19" t="s">
        <v>22</v>
      </c>
      <c r="B20" s="20">
        <v>257350</v>
      </c>
      <c r="C20" s="20">
        <v>1296051</v>
      </c>
      <c r="D20" s="20">
        <v>1553401</v>
      </c>
      <c r="E20" s="23">
        <v>11.27</v>
      </c>
    </row>
    <row r="21" spans="1:5" s="9" customFormat="1" ht="24" hidden="1" customHeight="1">
      <c r="A21" s="19" t="s">
        <v>23</v>
      </c>
      <c r="B21" s="20">
        <v>5855062</v>
      </c>
      <c r="C21" s="20">
        <v>4157396</v>
      </c>
      <c r="D21" s="20">
        <v>10012458</v>
      </c>
      <c r="E21" s="23">
        <v>72.599999999999994</v>
      </c>
    </row>
    <row r="22" spans="1:5" s="9" customFormat="1" ht="24" hidden="1" customHeight="1">
      <c r="A22" s="19" t="s">
        <v>24</v>
      </c>
      <c r="B22" s="20">
        <v>78464</v>
      </c>
      <c r="C22" s="20">
        <v>6719</v>
      </c>
      <c r="D22" s="20">
        <v>85183</v>
      </c>
      <c r="E22" s="23">
        <v>0.62</v>
      </c>
    </row>
    <row r="23" spans="1:5" s="9" customFormat="1" ht="24" hidden="1" customHeight="1">
      <c r="A23" s="19" t="s">
        <v>25</v>
      </c>
      <c r="B23" s="20">
        <v>14253</v>
      </c>
      <c r="C23" s="20">
        <v>278506</v>
      </c>
      <c r="D23" s="20">
        <v>292759</v>
      </c>
      <c r="E23" s="23">
        <v>2.12</v>
      </c>
    </row>
    <row r="24" spans="1:5" s="9" customFormat="1" ht="24" hidden="1" customHeight="1">
      <c r="A24" s="19" t="s">
        <v>26</v>
      </c>
      <c r="B24" s="20">
        <v>12004</v>
      </c>
      <c r="C24" s="20">
        <v>253987</v>
      </c>
      <c r="D24" s="20">
        <v>265991</v>
      </c>
      <c r="E24" s="23">
        <v>1.93</v>
      </c>
    </row>
    <row r="25" spans="1:5" s="9" customFormat="1" ht="26.4" customHeight="1" thickBot="1">
      <c r="A25" s="19" t="s">
        <v>27</v>
      </c>
      <c r="B25" s="20">
        <v>0</v>
      </c>
      <c r="C25" s="20">
        <v>92421</v>
      </c>
      <c r="D25" s="20">
        <v>92421</v>
      </c>
      <c r="E25" s="23">
        <v>0.67</v>
      </c>
    </row>
    <row r="26" spans="1:5" s="9" customFormat="1" ht="24" hidden="1" customHeight="1">
      <c r="A26" s="19" t="s">
        <v>28</v>
      </c>
      <c r="B26" s="20">
        <v>0</v>
      </c>
      <c r="C26" s="20">
        <v>34357</v>
      </c>
      <c r="D26" s="20">
        <v>34357</v>
      </c>
      <c r="E26" s="23">
        <v>0.25</v>
      </c>
    </row>
    <row r="27" spans="1:5" s="9" customFormat="1" ht="24" hidden="1" customHeight="1">
      <c r="A27" s="19" t="s">
        <v>29</v>
      </c>
      <c r="B27" s="20">
        <v>0</v>
      </c>
      <c r="C27" s="20">
        <v>37003</v>
      </c>
      <c r="D27" s="20">
        <v>37003</v>
      </c>
      <c r="E27" s="23">
        <v>0.27</v>
      </c>
    </row>
    <row r="28" spans="1:5" s="9" customFormat="1" ht="24" hidden="1" customHeight="1">
      <c r="A28" s="19" t="s">
        <v>13</v>
      </c>
      <c r="B28" s="20">
        <v>0</v>
      </c>
      <c r="C28" s="20">
        <v>11370</v>
      </c>
      <c r="D28" s="20">
        <v>11370</v>
      </c>
      <c r="E28" s="23">
        <v>0.08</v>
      </c>
    </row>
    <row r="29" spans="1:5" s="9" customFormat="1" ht="24" hidden="1" customHeight="1">
      <c r="A29" s="24" t="s">
        <v>14</v>
      </c>
      <c r="B29" s="25">
        <v>0</v>
      </c>
      <c r="C29" s="25">
        <v>9691</v>
      </c>
      <c r="D29" s="25">
        <v>9691</v>
      </c>
      <c r="E29" s="23">
        <v>7.0000000000000007E-2</v>
      </c>
    </row>
    <row r="30" spans="1:5" s="9" customFormat="1" ht="30" customHeight="1" thickBot="1">
      <c r="A30" s="26" t="s">
        <v>30</v>
      </c>
      <c r="B30" s="17">
        <v>129400</v>
      </c>
      <c r="C30" s="17">
        <v>7195</v>
      </c>
      <c r="D30" s="17">
        <v>136595</v>
      </c>
      <c r="E30" s="18">
        <v>0.99</v>
      </c>
    </row>
    <row r="31" spans="1:5" s="9" customFormat="1" ht="30" customHeight="1">
      <c r="A31" s="28" t="s">
        <v>31</v>
      </c>
      <c r="B31" s="20">
        <v>0</v>
      </c>
      <c r="C31" s="20">
        <v>494</v>
      </c>
      <c r="D31" s="20">
        <v>494</v>
      </c>
      <c r="E31" s="21">
        <v>0</v>
      </c>
    </row>
    <row r="32" spans="1:5" s="9" customFormat="1" ht="30" customHeight="1" thickBot="1">
      <c r="A32" s="24" t="s">
        <v>32</v>
      </c>
      <c r="B32" s="25">
        <v>129400</v>
      </c>
      <c r="C32" s="25">
        <v>6701</v>
      </c>
      <c r="D32" s="25">
        <v>136101</v>
      </c>
      <c r="E32" s="23">
        <v>0.99</v>
      </c>
    </row>
    <row r="33" spans="1:5" s="9" customFormat="1" ht="30" customHeight="1" thickBot="1">
      <c r="A33" s="26" t="s">
        <v>33</v>
      </c>
      <c r="B33" s="17">
        <v>589</v>
      </c>
      <c r="C33" s="17">
        <v>17192</v>
      </c>
      <c r="D33" s="17">
        <v>17781</v>
      </c>
      <c r="E33" s="18">
        <v>0.13</v>
      </c>
    </row>
    <row r="34" spans="1:5" s="9" customFormat="1" ht="30" customHeight="1">
      <c r="A34" s="28" t="s">
        <v>31</v>
      </c>
      <c r="B34" s="20">
        <v>0</v>
      </c>
      <c r="C34" s="20">
        <v>8360</v>
      </c>
      <c r="D34" s="20">
        <v>8360</v>
      </c>
      <c r="E34" s="23">
        <v>0.06</v>
      </c>
    </row>
    <row r="35" spans="1:5" s="9" customFormat="1" ht="30" customHeight="1" thickBot="1">
      <c r="A35" s="24" t="s">
        <v>32</v>
      </c>
      <c r="B35" s="25">
        <v>589</v>
      </c>
      <c r="C35" s="25">
        <v>8832</v>
      </c>
      <c r="D35" s="25">
        <v>9421</v>
      </c>
      <c r="E35" s="23">
        <v>7.0000000000000007E-2</v>
      </c>
    </row>
    <row r="36" spans="1:5" s="9" customFormat="1" ht="30" customHeight="1" thickBot="1">
      <c r="A36" s="29" t="s">
        <v>34</v>
      </c>
      <c r="B36" s="17">
        <v>6764070</v>
      </c>
      <c r="C36" s="17">
        <v>7025908</v>
      </c>
      <c r="D36" s="17">
        <v>13789978</v>
      </c>
      <c r="E36" s="18">
        <v>100</v>
      </c>
    </row>
    <row r="37" spans="1:5" s="9" customFormat="1" ht="30" customHeight="1" thickBot="1">
      <c r="A37" s="30" t="s">
        <v>35</v>
      </c>
      <c r="B37" s="17">
        <v>0</v>
      </c>
      <c r="C37" s="17">
        <v>499</v>
      </c>
      <c r="D37" s="17">
        <v>499</v>
      </c>
      <c r="E37" s="23">
        <v>0</v>
      </c>
    </row>
    <row r="38" spans="1:5" s="9" customFormat="1" ht="24" hidden="1" customHeight="1">
      <c r="A38" s="31" t="s">
        <v>36</v>
      </c>
      <c r="B38" s="20">
        <v>0</v>
      </c>
      <c r="C38" s="20">
        <v>499</v>
      </c>
      <c r="D38" s="20">
        <v>499</v>
      </c>
      <c r="E38" s="21">
        <v>0</v>
      </c>
    </row>
    <row r="39" spans="1:5" s="9" customFormat="1" ht="24" hidden="1" customHeight="1">
      <c r="A39" s="32" t="s">
        <v>37</v>
      </c>
      <c r="B39" s="20">
        <v>0</v>
      </c>
      <c r="C39" s="20">
        <v>0</v>
      </c>
      <c r="D39" s="20">
        <v>0</v>
      </c>
      <c r="E39" s="33">
        <v>0</v>
      </c>
    </row>
    <row r="40" spans="1:5" s="9" customFormat="1" ht="24" hidden="1" customHeight="1">
      <c r="A40" s="19" t="s">
        <v>38</v>
      </c>
      <c r="B40" s="20">
        <v>0</v>
      </c>
      <c r="C40" s="20">
        <v>0</v>
      </c>
      <c r="D40" s="20">
        <v>0</v>
      </c>
      <c r="E40" s="33">
        <v>0</v>
      </c>
    </row>
    <row r="41" spans="1:5" s="9" customFormat="1" ht="24" hidden="1" customHeight="1">
      <c r="A41" s="34" t="s">
        <v>39</v>
      </c>
      <c r="B41" s="25">
        <v>0</v>
      </c>
      <c r="C41" s="25">
        <v>0</v>
      </c>
      <c r="D41" s="25">
        <v>0</v>
      </c>
      <c r="E41" s="33">
        <v>0</v>
      </c>
    </row>
    <row r="42" spans="1:5" s="9" customFormat="1" ht="30" customHeight="1" thickBot="1">
      <c r="A42" s="30" t="s">
        <v>40</v>
      </c>
      <c r="B42" s="35">
        <v>0</v>
      </c>
      <c r="C42" s="35">
        <v>0</v>
      </c>
      <c r="D42" s="35">
        <v>0</v>
      </c>
      <c r="E42" s="36">
        <v>0</v>
      </c>
    </row>
    <row r="43" spans="1:5" s="9" customFormat="1" ht="24" hidden="1" customHeight="1">
      <c r="A43" s="37" t="s">
        <v>41</v>
      </c>
      <c r="B43" s="20">
        <v>0</v>
      </c>
      <c r="C43" s="20">
        <v>0</v>
      </c>
      <c r="D43" s="20">
        <v>0</v>
      </c>
      <c r="E43" s="33">
        <v>0</v>
      </c>
    </row>
    <row r="44" spans="1:5" s="9" customFormat="1" ht="24" hidden="1" customHeight="1">
      <c r="A44" s="38" t="s">
        <v>42</v>
      </c>
      <c r="B44" s="39">
        <v>0</v>
      </c>
      <c r="C44" s="39">
        <v>0</v>
      </c>
      <c r="D44" s="39">
        <v>0</v>
      </c>
      <c r="E44" s="33">
        <v>0</v>
      </c>
    </row>
    <row r="45" spans="1:5" s="9" customFormat="1" ht="24" hidden="1" customHeight="1">
      <c r="A45" s="40" t="s">
        <v>43</v>
      </c>
      <c r="B45" s="41">
        <v>0</v>
      </c>
      <c r="C45" s="41">
        <v>0</v>
      </c>
      <c r="D45" s="41">
        <v>0</v>
      </c>
      <c r="E45" s="33">
        <v>0</v>
      </c>
    </row>
    <row r="46" spans="1:5" s="9" customFormat="1" ht="30" customHeight="1" thickBot="1">
      <c r="A46" s="29" t="s">
        <v>44</v>
      </c>
      <c r="B46" s="17">
        <v>6764070</v>
      </c>
      <c r="C46" s="17">
        <v>7026407</v>
      </c>
      <c r="D46" s="17">
        <v>13790477</v>
      </c>
      <c r="E46" s="18">
        <v>100</v>
      </c>
    </row>
    <row r="47" spans="1:5" ht="21" customHeight="1">
      <c r="A47" s="2" t="s">
        <v>45</v>
      </c>
      <c r="B47" s="42"/>
      <c r="C47" s="42"/>
      <c r="D47" s="42"/>
      <c r="E47" s="43"/>
    </row>
    <row r="48" spans="1:5" ht="15.6" customHeight="1">
      <c r="A48" s="44"/>
      <c r="B48" s="44"/>
      <c r="C48" s="44"/>
      <c r="D48" s="44"/>
      <c r="E48" s="44"/>
    </row>
    <row r="49" spans="1:5" ht="19.95" customHeight="1">
      <c r="A49" s="44"/>
      <c r="B49" s="44"/>
      <c r="C49" s="44"/>
      <c r="D49" s="44"/>
      <c r="E49" s="44"/>
    </row>
    <row r="50" spans="1:5">
      <c r="A50" s="44"/>
      <c r="B50" s="44"/>
      <c r="C50" s="44"/>
      <c r="D50" s="44"/>
      <c r="E50" s="44"/>
    </row>
    <row r="51" spans="1:5">
      <c r="A51" s="44"/>
      <c r="B51" s="44"/>
      <c r="C51" s="44"/>
      <c r="D51" s="44"/>
      <c r="E51" s="44"/>
    </row>
    <row r="52" spans="1:5">
      <c r="A52" s="44"/>
      <c r="B52" s="44"/>
      <c r="C52" s="44"/>
      <c r="D52" s="44"/>
      <c r="E52" s="44"/>
    </row>
    <row r="53" spans="1:5">
      <c r="A53" s="44"/>
      <c r="B53" s="44"/>
      <c r="C53" s="44"/>
      <c r="D53" s="44"/>
      <c r="E53" s="44"/>
    </row>
    <row r="54" spans="1:5">
      <c r="A54" s="1"/>
      <c r="B54" s="44"/>
      <c r="C54" s="44"/>
      <c r="D54" s="44"/>
      <c r="E54" s="44"/>
    </row>
    <row r="55" spans="1:5" ht="28.2">
      <c r="A55" s="180" t="s">
        <v>46</v>
      </c>
      <c r="B55" s="180"/>
      <c r="C55" s="180"/>
      <c r="D55" s="180"/>
      <c r="E55" s="180"/>
    </row>
    <row r="56" spans="1:5" ht="28.8" thickBot="1">
      <c r="A56" s="1"/>
      <c r="B56" s="45"/>
      <c r="C56" s="45"/>
      <c r="D56" s="182" t="s">
        <v>47</v>
      </c>
      <c r="E56" s="182"/>
    </row>
    <row r="57" spans="1:5" ht="41.4" customHeight="1">
      <c r="A57" s="174" t="s">
        <v>48</v>
      </c>
      <c r="B57" s="175"/>
      <c r="C57" s="46" t="s">
        <v>49</v>
      </c>
      <c r="D57" s="47" t="s">
        <v>50</v>
      </c>
      <c r="E57" s="48" t="s">
        <v>4</v>
      </c>
    </row>
    <row r="58" spans="1:5" ht="35.4" customHeight="1">
      <c r="A58" s="176" t="s">
        <v>51</v>
      </c>
      <c r="B58" s="49" t="s">
        <v>52</v>
      </c>
      <c r="C58" s="50">
        <f>+B46</f>
        <v>6764070</v>
      </c>
      <c r="D58" s="50">
        <f>+C46</f>
        <v>7026407</v>
      </c>
      <c r="E58" s="51">
        <f>+D46</f>
        <v>13790477</v>
      </c>
    </row>
    <row r="59" spans="1:5" ht="35.4" customHeight="1">
      <c r="A59" s="177"/>
      <c r="B59" s="49" t="s">
        <v>53</v>
      </c>
      <c r="C59" s="52">
        <f>+C58/E58*100</f>
        <v>49.048847258872918</v>
      </c>
      <c r="D59" s="52">
        <f>+D58/E58*100</f>
        <v>50.951152741127082</v>
      </c>
      <c r="E59" s="53">
        <v>100</v>
      </c>
    </row>
    <row r="60" spans="1:5" ht="35.4" customHeight="1">
      <c r="A60" s="176" t="s">
        <v>54</v>
      </c>
      <c r="B60" s="49" t="s">
        <v>55</v>
      </c>
      <c r="C60" s="50">
        <v>6681666</v>
      </c>
      <c r="D60" s="50">
        <v>8125534</v>
      </c>
      <c r="E60" s="51">
        <v>14807200</v>
      </c>
    </row>
    <row r="61" spans="1:5" ht="35.4" customHeight="1">
      <c r="A61" s="177"/>
      <c r="B61" s="54" t="s">
        <v>56</v>
      </c>
      <c r="C61" s="52">
        <v>45.124439461883412</v>
      </c>
      <c r="D61" s="52">
        <v>54.875560538116595</v>
      </c>
      <c r="E61" s="53">
        <v>100</v>
      </c>
    </row>
    <row r="62" spans="1:5" ht="35.4" customHeight="1">
      <c r="A62" s="176" t="s">
        <v>57</v>
      </c>
      <c r="B62" s="55" t="s">
        <v>58</v>
      </c>
      <c r="C62" s="56">
        <f>+C58-C60</f>
        <v>82404</v>
      </c>
      <c r="D62" s="56">
        <f>+D58-D60</f>
        <v>-1099127</v>
      </c>
      <c r="E62" s="57">
        <f>+E58-E60</f>
        <v>-1016723</v>
      </c>
    </row>
    <row r="63" spans="1:5" ht="35.4" customHeight="1" thickBot="1">
      <c r="A63" s="178"/>
      <c r="B63" s="58" t="s">
        <v>59</v>
      </c>
      <c r="C63" s="59">
        <f>+C62/C60*100</f>
        <v>1.2332852315575187</v>
      </c>
      <c r="D63" s="59">
        <f>+D62/D60*100</f>
        <v>-13.526827898326435</v>
      </c>
      <c r="E63" s="60">
        <f>+E62/E60*100</f>
        <v>-6.8664095845264468</v>
      </c>
    </row>
    <row r="64" spans="1:5" ht="16.95" customHeight="1">
      <c r="A64" s="44"/>
      <c r="B64" s="61"/>
      <c r="C64" s="61"/>
      <c r="D64" s="61"/>
      <c r="E64" s="61"/>
    </row>
    <row r="65" spans="1:5" ht="32.4" customHeight="1">
      <c r="A65" s="62"/>
      <c r="B65" s="63"/>
      <c r="C65" s="63"/>
      <c r="D65" s="63"/>
      <c r="E65" s="64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fitToWidth="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zoomScaleNormal="85" zoomScaleSheetLayoutView="100" zoomScalePageLayoutView="85" workbookViewId="0">
      <selection activeCell="A7" sqref="A7"/>
    </sheetView>
  </sheetViews>
  <sheetFormatPr defaultColWidth="8.90625" defaultRowHeight="16.2"/>
  <cols>
    <col min="1" max="1" width="51.81640625" style="72" customWidth="1"/>
    <col min="2" max="2" width="13.6328125" style="73" customWidth="1"/>
    <col min="3" max="3" width="11" style="73" customWidth="1"/>
    <col min="4" max="4" width="13.08984375" style="74" customWidth="1"/>
    <col min="5" max="5" width="10.81640625" style="139" customWidth="1"/>
    <col min="6" max="6" width="13.36328125" style="71" customWidth="1"/>
    <col min="7" max="7" width="10.90625" style="66" customWidth="1"/>
    <col min="8" max="16384" width="8.90625" style="66"/>
  </cols>
  <sheetData>
    <row r="1" spans="1:7" ht="30.6">
      <c r="A1" s="183" t="s">
        <v>60</v>
      </c>
      <c r="B1" s="183"/>
      <c r="C1" s="183"/>
      <c r="D1" s="183"/>
      <c r="E1" s="183"/>
      <c r="F1" s="183"/>
      <c r="G1" s="183"/>
    </row>
    <row r="2" spans="1:7">
      <c r="A2" s="184"/>
      <c r="B2" s="184"/>
      <c r="C2" s="184"/>
      <c r="D2" s="184"/>
      <c r="E2" s="184"/>
      <c r="F2" s="184"/>
      <c r="G2" s="184"/>
    </row>
    <row r="3" spans="1:7">
      <c r="A3" s="67"/>
      <c r="B3" s="68"/>
      <c r="C3" s="68"/>
      <c r="D3" s="69"/>
      <c r="E3" s="70"/>
    </row>
    <row r="4" spans="1:7" ht="16.8" thickBot="1">
      <c r="E4" s="75"/>
      <c r="F4" s="76" t="s">
        <v>61</v>
      </c>
    </row>
    <row r="5" spans="1:7" s="80" customFormat="1" ht="22.2">
      <c r="A5" s="77" t="s">
        <v>62</v>
      </c>
      <c r="B5" s="185" t="s">
        <v>63</v>
      </c>
      <c r="C5" s="186"/>
      <c r="D5" s="185" t="s">
        <v>54</v>
      </c>
      <c r="E5" s="186"/>
      <c r="F5" s="78" t="s">
        <v>64</v>
      </c>
      <c r="G5" s="79"/>
    </row>
    <row r="6" spans="1:7" s="80" customFormat="1" ht="16.8" thickBot="1">
      <c r="A6" s="81"/>
      <c r="B6" s="82" t="s">
        <v>65</v>
      </c>
      <c r="C6" s="83" t="s">
        <v>66</v>
      </c>
      <c r="D6" s="82" t="s">
        <v>65</v>
      </c>
      <c r="E6" s="84" t="s">
        <v>66</v>
      </c>
      <c r="F6" s="85" t="s">
        <v>67</v>
      </c>
      <c r="G6" s="86" t="s">
        <v>68</v>
      </c>
    </row>
    <row r="7" spans="1:7" s="80" customFormat="1" ht="24" customHeight="1" thickBot="1">
      <c r="A7" s="87" t="s">
        <v>69</v>
      </c>
      <c r="B7" s="88">
        <v>1333389</v>
      </c>
      <c r="C7" s="89">
        <v>9.67</v>
      </c>
      <c r="D7" s="88">
        <v>1980846</v>
      </c>
      <c r="E7" s="89">
        <v>13.38</v>
      </c>
      <c r="F7" s="90">
        <f t="shared" ref="F7:F46" si="0">B7-D7</f>
        <v>-647457</v>
      </c>
      <c r="G7" s="91">
        <f t="shared" ref="G7:G38" si="1">(F7/D7)*100</f>
        <v>-32.685882698604537</v>
      </c>
    </row>
    <row r="8" spans="1:7" s="80" customFormat="1" ht="24" customHeight="1">
      <c r="A8" s="92" t="s">
        <v>21</v>
      </c>
      <c r="B8" s="93">
        <v>552439</v>
      </c>
      <c r="C8" s="94">
        <v>4.01</v>
      </c>
      <c r="D8" s="93">
        <v>741953</v>
      </c>
      <c r="E8" s="94">
        <v>5.01</v>
      </c>
      <c r="F8" s="95">
        <f t="shared" si="0"/>
        <v>-189514</v>
      </c>
      <c r="G8" s="96">
        <f t="shared" si="1"/>
        <v>-25.542588277155019</v>
      </c>
    </row>
    <row r="9" spans="1:7" s="80" customFormat="1" ht="24" customHeight="1">
      <c r="A9" s="97" t="s">
        <v>11</v>
      </c>
      <c r="B9" s="98">
        <v>0</v>
      </c>
      <c r="C9" s="22">
        <v>0</v>
      </c>
      <c r="D9" s="98">
        <v>0</v>
      </c>
      <c r="E9" s="22">
        <v>0</v>
      </c>
      <c r="F9" s="106">
        <f t="shared" ref="F9" si="2">B9-D9</f>
        <v>0</v>
      </c>
      <c r="G9" s="123">
        <v>0</v>
      </c>
    </row>
    <row r="10" spans="1:7" s="80" customFormat="1" ht="24" customHeight="1">
      <c r="A10" s="97" t="s">
        <v>12</v>
      </c>
      <c r="B10" s="98">
        <v>527333</v>
      </c>
      <c r="C10" s="100">
        <v>3.82</v>
      </c>
      <c r="D10" s="98">
        <v>728352</v>
      </c>
      <c r="E10" s="100">
        <v>4.92</v>
      </c>
      <c r="F10" s="99">
        <f t="shared" si="0"/>
        <v>-201019</v>
      </c>
      <c r="G10" s="101">
        <f t="shared" si="1"/>
        <v>-27.599155353455473</v>
      </c>
    </row>
    <row r="11" spans="1:7" s="80" customFormat="1" ht="24" customHeight="1">
      <c r="A11" s="97" t="s">
        <v>70</v>
      </c>
      <c r="B11" s="98">
        <v>14742</v>
      </c>
      <c r="C11" s="100">
        <v>0.11</v>
      </c>
      <c r="D11" s="98">
        <v>8285</v>
      </c>
      <c r="E11" s="100">
        <v>0.06</v>
      </c>
      <c r="F11" s="99">
        <f t="shared" si="0"/>
        <v>6457</v>
      </c>
      <c r="G11" s="102">
        <f t="shared" si="1"/>
        <v>77.936028968014483</v>
      </c>
    </row>
    <row r="12" spans="1:7" s="80" customFormat="1" ht="24" customHeight="1">
      <c r="A12" s="97" t="s">
        <v>14</v>
      </c>
      <c r="B12" s="98">
        <v>10364</v>
      </c>
      <c r="C12" s="100">
        <v>0.08</v>
      </c>
      <c r="D12" s="98">
        <v>5316</v>
      </c>
      <c r="E12" s="100">
        <v>0.03</v>
      </c>
      <c r="F12" s="99">
        <f t="shared" si="0"/>
        <v>5048</v>
      </c>
      <c r="G12" s="102">
        <f t="shared" si="1"/>
        <v>94.958615500376226</v>
      </c>
    </row>
    <row r="13" spans="1:7" s="80" customFormat="1" ht="24" customHeight="1">
      <c r="A13" s="97" t="s">
        <v>71</v>
      </c>
      <c r="B13" s="98">
        <v>780950</v>
      </c>
      <c r="C13" s="100">
        <v>5.66</v>
      </c>
      <c r="D13" s="98">
        <v>1238893</v>
      </c>
      <c r="E13" s="100">
        <v>8.3699999999999992</v>
      </c>
      <c r="F13" s="99">
        <f t="shared" si="0"/>
        <v>-457943</v>
      </c>
      <c r="G13" s="101">
        <f t="shared" si="1"/>
        <v>-36.963886308179966</v>
      </c>
    </row>
    <row r="14" spans="1:7" s="80" customFormat="1" ht="24" customHeight="1">
      <c r="A14" s="97" t="s">
        <v>72</v>
      </c>
      <c r="B14" s="98">
        <v>389893</v>
      </c>
      <c r="C14" s="100">
        <v>2.82</v>
      </c>
      <c r="D14" s="98">
        <v>638980</v>
      </c>
      <c r="E14" s="100">
        <v>4.32</v>
      </c>
      <c r="F14" s="99">
        <f t="shared" si="0"/>
        <v>-249087</v>
      </c>
      <c r="G14" s="103">
        <f t="shared" si="1"/>
        <v>-38.98197126670631</v>
      </c>
    </row>
    <row r="15" spans="1:7" s="80" customFormat="1" ht="24" customHeight="1">
      <c r="A15" s="97" t="s">
        <v>73</v>
      </c>
      <c r="B15" s="98">
        <v>388585</v>
      </c>
      <c r="C15" s="100">
        <v>2.82</v>
      </c>
      <c r="D15" s="98">
        <v>598989</v>
      </c>
      <c r="E15" s="100">
        <v>4.05</v>
      </c>
      <c r="F15" s="99">
        <f t="shared" si="0"/>
        <v>-210404</v>
      </c>
      <c r="G15" s="103">
        <f t="shared" si="1"/>
        <v>-35.126521522098066</v>
      </c>
    </row>
    <row r="16" spans="1:7" s="80" customFormat="1" ht="24" customHeight="1">
      <c r="A16" s="97" t="s">
        <v>13</v>
      </c>
      <c r="B16" s="98">
        <v>1236</v>
      </c>
      <c r="C16" s="100">
        <v>0.01</v>
      </c>
      <c r="D16" s="98">
        <v>462</v>
      </c>
      <c r="E16" s="100">
        <v>0</v>
      </c>
      <c r="F16" s="99">
        <f t="shared" si="0"/>
        <v>774</v>
      </c>
      <c r="G16" s="103">
        <f t="shared" si="1"/>
        <v>167.53246753246754</v>
      </c>
    </row>
    <row r="17" spans="1:7" s="80" customFormat="1" ht="24" customHeight="1" thickBot="1">
      <c r="A17" s="104" t="s">
        <v>14</v>
      </c>
      <c r="B17" s="105">
        <v>1236</v>
      </c>
      <c r="C17" s="100">
        <v>0.01</v>
      </c>
      <c r="D17" s="105">
        <v>462</v>
      </c>
      <c r="E17" s="100">
        <v>0</v>
      </c>
      <c r="F17" s="106">
        <f t="shared" si="0"/>
        <v>774</v>
      </c>
      <c r="G17" s="102">
        <f t="shared" si="1"/>
        <v>167.53246753246754</v>
      </c>
    </row>
    <row r="18" spans="1:7" s="80" customFormat="1" ht="24" customHeight="1" thickBot="1">
      <c r="A18" s="87" t="s">
        <v>74</v>
      </c>
      <c r="B18" s="88">
        <v>12302213</v>
      </c>
      <c r="C18" s="89">
        <v>89.21</v>
      </c>
      <c r="D18" s="88">
        <v>12647589</v>
      </c>
      <c r="E18" s="89">
        <v>85.41</v>
      </c>
      <c r="F18" s="90">
        <f t="shared" si="0"/>
        <v>-345376</v>
      </c>
      <c r="G18" s="91">
        <f t="shared" si="1"/>
        <v>-2.7307655237689965</v>
      </c>
    </row>
    <row r="19" spans="1:7" s="80" customFormat="1" ht="24" customHeight="1">
      <c r="A19" s="92" t="s">
        <v>21</v>
      </c>
      <c r="B19" s="93">
        <v>12209792</v>
      </c>
      <c r="C19" s="94">
        <v>88.54</v>
      </c>
      <c r="D19" s="93">
        <v>12525998</v>
      </c>
      <c r="E19" s="94">
        <v>84.59</v>
      </c>
      <c r="F19" s="107">
        <f t="shared" si="0"/>
        <v>-316206</v>
      </c>
      <c r="G19" s="101">
        <f t="shared" si="1"/>
        <v>-2.5243976567775279</v>
      </c>
    </row>
    <row r="20" spans="1:7" s="80" customFormat="1" ht="24" customHeight="1">
      <c r="A20" s="97" t="s">
        <v>75</v>
      </c>
      <c r="B20" s="98">
        <v>1553401</v>
      </c>
      <c r="C20" s="100">
        <v>11.27</v>
      </c>
      <c r="D20" s="98">
        <v>1516835</v>
      </c>
      <c r="E20" s="100">
        <v>10.24</v>
      </c>
      <c r="F20" s="95">
        <f t="shared" si="0"/>
        <v>36566</v>
      </c>
      <c r="G20" s="101">
        <f t="shared" si="1"/>
        <v>2.4106774962339346</v>
      </c>
    </row>
    <row r="21" spans="1:7" s="80" customFormat="1" ht="24" customHeight="1">
      <c r="A21" s="97" t="s">
        <v>23</v>
      </c>
      <c r="B21" s="98">
        <v>10012458</v>
      </c>
      <c r="C21" s="100">
        <v>72.599999999999994</v>
      </c>
      <c r="D21" s="98">
        <v>10288369</v>
      </c>
      <c r="E21" s="100">
        <v>69.48</v>
      </c>
      <c r="F21" s="99">
        <f t="shared" si="0"/>
        <v>-275911</v>
      </c>
      <c r="G21" s="101">
        <f t="shared" si="1"/>
        <v>-2.6817758966460086</v>
      </c>
    </row>
    <row r="22" spans="1:7" s="80" customFormat="1" ht="24" customHeight="1">
      <c r="A22" s="97" t="s">
        <v>24</v>
      </c>
      <c r="B22" s="98">
        <v>85183</v>
      </c>
      <c r="C22" s="100">
        <v>0.62</v>
      </c>
      <c r="D22" s="98">
        <v>121014</v>
      </c>
      <c r="E22" s="100">
        <v>0.82</v>
      </c>
      <c r="F22" s="99">
        <f t="shared" si="0"/>
        <v>-35831</v>
      </c>
      <c r="G22" s="101">
        <f t="shared" si="1"/>
        <v>-29.608970862875374</v>
      </c>
    </row>
    <row r="23" spans="1:7" s="80" customFormat="1" ht="24" customHeight="1">
      <c r="A23" s="97" t="s">
        <v>25</v>
      </c>
      <c r="B23" s="98">
        <v>292759</v>
      </c>
      <c r="C23" s="100">
        <v>2.12</v>
      </c>
      <c r="D23" s="98">
        <v>306860</v>
      </c>
      <c r="E23" s="100">
        <v>2.0699999999999998</v>
      </c>
      <c r="F23" s="99">
        <f t="shared" si="0"/>
        <v>-14101</v>
      </c>
      <c r="G23" s="101">
        <f t="shared" si="1"/>
        <v>-4.5952551652219249</v>
      </c>
    </row>
    <row r="24" spans="1:7" s="80" customFormat="1" ht="24" customHeight="1">
      <c r="A24" s="97" t="s">
        <v>26</v>
      </c>
      <c r="B24" s="98">
        <v>265991</v>
      </c>
      <c r="C24" s="100">
        <v>1.93</v>
      </c>
      <c r="D24" s="98">
        <v>292920</v>
      </c>
      <c r="E24" s="100">
        <v>1.98</v>
      </c>
      <c r="F24" s="99">
        <f t="shared" si="0"/>
        <v>-26929</v>
      </c>
      <c r="G24" s="101">
        <f t="shared" si="1"/>
        <v>-9.1932950976375807</v>
      </c>
    </row>
    <row r="25" spans="1:7" s="80" customFormat="1" ht="24" customHeight="1">
      <c r="A25" s="97" t="s">
        <v>27</v>
      </c>
      <c r="B25" s="98">
        <v>92421</v>
      </c>
      <c r="C25" s="100">
        <v>0.67</v>
      </c>
      <c r="D25" s="98">
        <v>121591</v>
      </c>
      <c r="E25" s="100">
        <v>0.82</v>
      </c>
      <c r="F25" s="99">
        <f t="shared" si="0"/>
        <v>-29170</v>
      </c>
      <c r="G25" s="101">
        <f t="shared" si="1"/>
        <v>-23.990262437186963</v>
      </c>
    </row>
    <row r="26" spans="1:7" s="80" customFormat="1" ht="24" customHeight="1">
      <c r="A26" s="97" t="s">
        <v>76</v>
      </c>
      <c r="B26" s="98">
        <v>34357</v>
      </c>
      <c r="C26" s="100">
        <v>0.25</v>
      </c>
      <c r="D26" s="98">
        <v>52428</v>
      </c>
      <c r="E26" s="100">
        <v>0.35</v>
      </c>
      <c r="F26" s="99">
        <f t="shared" si="0"/>
        <v>-18071</v>
      </c>
      <c r="G26" s="101">
        <f t="shared" si="1"/>
        <v>-34.468223086900132</v>
      </c>
    </row>
    <row r="27" spans="1:7" s="80" customFormat="1" ht="24" customHeight="1">
      <c r="A27" s="97" t="s">
        <v>73</v>
      </c>
      <c r="B27" s="98">
        <v>37003</v>
      </c>
      <c r="C27" s="100">
        <v>0.27</v>
      </c>
      <c r="D27" s="98">
        <v>50668</v>
      </c>
      <c r="E27" s="100">
        <v>0.34</v>
      </c>
      <c r="F27" s="99">
        <f t="shared" si="0"/>
        <v>-13665</v>
      </c>
      <c r="G27" s="101">
        <f t="shared" si="1"/>
        <v>-26.969685008289257</v>
      </c>
    </row>
    <row r="28" spans="1:7" s="80" customFormat="1" ht="24" customHeight="1">
      <c r="A28" s="97" t="s">
        <v>13</v>
      </c>
      <c r="B28" s="98">
        <v>11370</v>
      </c>
      <c r="C28" s="100">
        <v>0.08</v>
      </c>
      <c r="D28" s="98">
        <v>9681</v>
      </c>
      <c r="E28" s="100">
        <v>7.0000000000000007E-2</v>
      </c>
      <c r="F28" s="99">
        <f t="shared" si="0"/>
        <v>1689</v>
      </c>
      <c r="G28" s="102">
        <f t="shared" si="1"/>
        <v>17.446544778431981</v>
      </c>
    </row>
    <row r="29" spans="1:7" s="80" customFormat="1" ht="24" customHeight="1" thickBot="1">
      <c r="A29" s="104" t="s">
        <v>14</v>
      </c>
      <c r="B29" s="108">
        <v>9691</v>
      </c>
      <c r="C29" s="100">
        <v>7.0000000000000007E-2</v>
      </c>
      <c r="D29" s="108">
        <v>8814</v>
      </c>
      <c r="E29" s="100">
        <v>0.06</v>
      </c>
      <c r="F29" s="106">
        <f t="shared" si="0"/>
        <v>877</v>
      </c>
      <c r="G29" s="102">
        <f t="shared" si="1"/>
        <v>9.9500794191059665</v>
      </c>
    </row>
    <row r="30" spans="1:7" s="80" customFormat="1" ht="24" customHeight="1" thickBot="1">
      <c r="A30" s="87" t="s">
        <v>77</v>
      </c>
      <c r="B30" s="88">
        <v>136595</v>
      </c>
      <c r="C30" s="89">
        <v>0.99</v>
      </c>
      <c r="D30" s="88">
        <v>152857</v>
      </c>
      <c r="E30" s="89">
        <v>1.03</v>
      </c>
      <c r="F30" s="90">
        <f t="shared" si="0"/>
        <v>-16262</v>
      </c>
      <c r="G30" s="91">
        <f t="shared" si="1"/>
        <v>-10.638701531496759</v>
      </c>
    </row>
    <row r="31" spans="1:7" s="80" customFormat="1" ht="24" customHeight="1">
      <c r="A31" s="92" t="s">
        <v>21</v>
      </c>
      <c r="B31" s="93">
        <v>494</v>
      </c>
      <c r="C31" s="94">
        <v>0</v>
      </c>
      <c r="D31" s="93">
        <v>2851</v>
      </c>
      <c r="E31" s="94">
        <v>0.02</v>
      </c>
      <c r="F31" s="95">
        <f t="shared" si="0"/>
        <v>-2357</v>
      </c>
      <c r="G31" s="101">
        <f t="shared" si="1"/>
        <v>-82.672746404770265</v>
      </c>
    </row>
    <row r="32" spans="1:7" s="80" customFormat="1" ht="24" customHeight="1" thickBot="1">
      <c r="A32" s="104" t="s">
        <v>71</v>
      </c>
      <c r="B32" s="109">
        <v>136101</v>
      </c>
      <c r="C32" s="110">
        <v>0.99</v>
      </c>
      <c r="D32" s="109">
        <v>150006</v>
      </c>
      <c r="E32" s="110">
        <v>1.01</v>
      </c>
      <c r="F32" s="99">
        <f t="shared" si="0"/>
        <v>-13905</v>
      </c>
      <c r="G32" s="111">
        <f t="shared" si="1"/>
        <v>-9.2696292148314061</v>
      </c>
    </row>
    <row r="33" spans="1:7" s="80" customFormat="1" ht="24" customHeight="1" thickBot="1">
      <c r="A33" s="87" t="s">
        <v>78</v>
      </c>
      <c r="B33" s="88">
        <v>17781</v>
      </c>
      <c r="C33" s="89">
        <v>0.13</v>
      </c>
      <c r="D33" s="88">
        <v>20026</v>
      </c>
      <c r="E33" s="89">
        <v>0.14000000000000001</v>
      </c>
      <c r="F33" s="90">
        <f t="shared" si="0"/>
        <v>-2245</v>
      </c>
      <c r="G33" s="91">
        <f t="shared" si="1"/>
        <v>-11.210426445620692</v>
      </c>
    </row>
    <row r="34" spans="1:7" s="80" customFormat="1" ht="24" customHeight="1">
      <c r="A34" s="92" t="s">
        <v>21</v>
      </c>
      <c r="B34" s="93">
        <v>8360</v>
      </c>
      <c r="C34" s="94">
        <v>0.06</v>
      </c>
      <c r="D34" s="93">
        <v>11645</v>
      </c>
      <c r="E34" s="94">
        <v>0.08</v>
      </c>
      <c r="F34" s="99">
        <f t="shared" si="0"/>
        <v>-3285</v>
      </c>
      <c r="G34" s="96">
        <f t="shared" si="1"/>
        <v>-28.20953198797767</v>
      </c>
    </row>
    <row r="35" spans="1:7" s="80" customFormat="1" ht="24" customHeight="1" thickBot="1">
      <c r="A35" s="104" t="s">
        <v>27</v>
      </c>
      <c r="B35" s="109">
        <v>9421</v>
      </c>
      <c r="C35" s="100">
        <v>7.0000000000000007E-2</v>
      </c>
      <c r="D35" s="109">
        <v>8381</v>
      </c>
      <c r="E35" s="100">
        <v>0.06</v>
      </c>
      <c r="F35" s="99">
        <f t="shared" si="0"/>
        <v>1040</v>
      </c>
      <c r="G35" s="111">
        <f t="shared" si="1"/>
        <v>12.409020403293162</v>
      </c>
    </row>
    <row r="36" spans="1:7" s="80" customFormat="1" ht="24" customHeight="1" thickBot="1">
      <c r="A36" s="112" t="s">
        <v>34</v>
      </c>
      <c r="B36" s="88">
        <v>13789978</v>
      </c>
      <c r="C36" s="89">
        <v>100</v>
      </c>
      <c r="D36" s="88">
        <v>14801318</v>
      </c>
      <c r="E36" s="89">
        <v>99.96</v>
      </c>
      <c r="F36" s="90">
        <f t="shared" si="0"/>
        <v>-1011340</v>
      </c>
      <c r="G36" s="91">
        <f t="shared" si="1"/>
        <v>-6.8327698925190301</v>
      </c>
    </row>
    <row r="37" spans="1:7" s="117" customFormat="1" ht="24" customHeight="1" thickBot="1">
      <c r="A37" s="113" t="s">
        <v>35</v>
      </c>
      <c r="B37" s="114">
        <v>499</v>
      </c>
      <c r="C37" s="115">
        <v>0</v>
      </c>
      <c r="D37" s="114">
        <v>5882</v>
      </c>
      <c r="E37" s="116">
        <v>0.04</v>
      </c>
      <c r="F37" s="90">
        <f t="shared" si="0"/>
        <v>-5383</v>
      </c>
      <c r="G37" s="91">
        <f t="shared" si="1"/>
        <v>-91.516490989459371</v>
      </c>
    </row>
    <row r="38" spans="1:7" s="80" customFormat="1" ht="24" customHeight="1">
      <c r="A38" s="118" t="s">
        <v>79</v>
      </c>
      <c r="B38" s="119">
        <v>499</v>
      </c>
      <c r="C38" s="120">
        <v>0</v>
      </c>
      <c r="D38" s="119">
        <v>5882</v>
      </c>
      <c r="E38" s="121">
        <v>0.04</v>
      </c>
      <c r="F38" s="95">
        <f t="shared" si="0"/>
        <v>-5383</v>
      </c>
      <c r="G38" s="96">
        <f t="shared" si="1"/>
        <v>-91.516490989459371</v>
      </c>
    </row>
    <row r="39" spans="1:7" s="80" customFormat="1" ht="24" customHeight="1">
      <c r="A39" s="97" t="s">
        <v>80</v>
      </c>
      <c r="B39" s="98">
        <v>0</v>
      </c>
      <c r="C39" s="122">
        <v>0</v>
      </c>
      <c r="D39" s="98">
        <v>0</v>
      </c>
      <c r="E39" s="122">
        <v>0</v>
      </c>
      <c r="F39" s="99">
        <f t="shared" si="0"/>
        <v>0</v>
      </c>
      <c r="G39" s="123">
        <v>0</v>
      </c>
    </row>
    <row r="40" spans="1:7" s="80" customFormat="1" ht="24" customHeight="1">
      <c r="A40" s="118" t="s">
        <v>81</v>
      </c>
      <c r="B40" s="98">
        <v>0</v>
      </c>
      <c r="C40" s="122">
        <v>0</v>
      </c>
      <c r="D40" s="98">
        <v>0</v>
      </c>
      <c r="E40" s="122">
        <v>0</v>
      </c>
      <c r="F40" s="106">
        <f t="shared" si="0"/>
        <v>0</v>
      </c>
      <c r="G40" s="123">
        <v>0</v>
      </c>
    </row>
    <row r="41" spans="1:7" s="80" customFormat="1" ht="24" customHeight="1" thickBot="1">
      <c r="A41" s="104" t="s">
        <v>82</v>
      </c>
      <c r="B41" s="108">
        <v>0</v>
      </c>
      <c r="C41" s="124">
        <v>0</v>
      </c>
      <c r="D41" s="108">
        <v>0</v>
      </c>
      <c r="E41" s="124">
        <v>0</v>
      </c>
      <c r="F41" s="108">
        <f t="shared" si="0"/>
        <v>0</v>
      </c>
      <c r="G41" s="123">
        <v>0</v>
      </c>
    </row>
    <row r="42" spans="1:7" s="80" customFormat="1" ht="24" customHeight="1" thickBot="1">
      <c r="A42" s="87" t="s">
        <v>83</v>
      </c>
      <c r="B42" s="88">
        <v>0</v>
      </c>
      <c r="C42" s="125">
        <v>0</v>
      </c>
      <c r="D42" s="88">
        <v>0</v>
      </c>
      <c r="E42" s="125">
        <v>0</v>
      </c>
      <c r="F42" s="90">
        <f t="shared" si="0"/>
        <v>0</v>
      </c>
      <c r="G42" s="126">
        <f>C42-E42</f>
        <v>0</v>
      </c>
    </row>
    <row r="43" spans="1:7" s="80" customFormat="1" ht="24" customHeight="1">
      <c r="A43" s="92" t="s">
        <v>75</v>
      </c>
      <c r="B43" s="127">
        <v>0</v>
      </c>
      <c r="C43" s="128">
        <v>0</v>
      </c>
      <c r="D43" s="127">
        <v>0</v>
      </c>
      <c r="E43" s="128">
        <v>0</v>
      </c>
      <c r="F43" s="99">
        <f t="shared" si="0"/>
        <v>0</v>
      </c>
      <c r="G43" s="123">
        <v>0</v>
      </c>
    </row>
    <row r="44" spans="1:7" s="80" customFormat="1" ht="24" customHeight="1">
      <c r="A44" s="97" t="s">
        <v>84</v>
      </c>
      <c r="B44" s="98">
        <v>0</v>
      </c>
      <c r="C44" s="122">
        <v>0</v>
      </c>
      <c r="D44" s="98">
        <v>0</v>
      </c>
      <c r="E44" s="122">
        <v>0</v>
      </c>
      <c r="F44" s="99">
        <f t="shared" si="0"/>
        <v>0</v>
      </c>
      <c r="G44" s="123">
        <v>0</v>
      </c>
    </row>
    <row r="45" spans="1:7" s="80" customFormat="1" ht="24" customHeight="1" thickBot="1">
      <c r="A45" s="129" t="s">
        <v>85</v>
      </c>
      <c r="B45" s="109">
        <v>0</v>
      </c>
      <c r="C45" s="124">
        <v>0</v>
      </c>
      <c r="D45" s="109">
        <v>0</v>
      </c>
      <c r="E45" s="124">
        <v>0</v>
      </c>
      <c r="F45" s="99">
        <f t="shared" si="0"/>
        <v>0</v>
      </c>
      <c r="G45" s="123">
        <v>0</v>
      </c>
    </row>
    <row r="46" spans="1:7" s="80" customFormat="1" ht="24" customHeight="1" thickBot="1">
      <c r="A46" s="130" t="s">
        <v>86</v>
      </c>
      <c r="B46" s="88">
        <v>13790477</v>
      </c>
      <c r="C46" s="89">
        <v>100</v>
      </c>
      <c r="D46" s="88">
        <v>14807200</v>
      </c>
      <c r="E46" s="89">
        <v>100</v>
      </c>
      <c r="F46" s="90">
        <f t="shared" si="0"/>
        <v>-1016723</v>
      </c>
      <c r="G46" s="91">
        <f>(F46/D46)*100</f>
        <v>-6.8664095845264468</v>
      </c>
    </row>
    <row r="47" spans="1:7" s="136" customFormat="1">
      <c r="A47" s="131" t="s">
        <v>87</v>
      </c>
      <c r="B47" s="132"/>
      <c r="C47" s="132"/>
      <c r="D47" s="133"/>
      <c r="E47" s="134"/>
      <c r="F47" s="132"/>
      <c r="G47" s="135"/>
    </row>
    <row r="48" spans="1:7" s="136" customFormat="1">
      <c r="A48" s="44" t="s">
        <v>88</v>
      </c>
      <c r="B48" s="137"/>
      <c r="C48" s="137"/>
      <c r="D48" s="138"/>
      <c r="E48" s="138"/>
      <c r="F48" s="137"/>
      <c r="G48" s="135"/>
    </row>
    <row r="49" spans="1:7" s="136" customFormat="1">
      <c r="A49" s="187"/>
      <c r="B49" s="187"/>
      <c r="C49" s="187"/>
      <c r="D49" s="187"/>
      <c r="E49" s="187"/>
      <c r="F49" s="187"/>
      <c r="G49" s="135"/>
    </row>
  </sheetData>
  <mergeCells count="5">
    <mergeCell ref="A1:G1"/>
    <mergeCell ref="A2:G2"/>
    <mergeCell ref="B5:C5"/>
    <mergeCell ref="D5:E5"/>
    <mergeCell ref="A49:F49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B88"/>
  <sheetViews>
    <sheetView showGridLines="0" view="pageBreakPreview" zoomScaleNormal="70" zoomScaleSheetLayoutView="100" zoomScalePageLayoutView="70" workbookViewId="0">
      <selection activeCell="A7" sqref="A7"/>
    </sheetView>
  </sheetViews>
  <sheetFormatPr defaultColWidth="8.6328125" defaultRowHeight="15.6"/>
  <cols>
    <col min="1" max="38" width="8.6328125" style="144"/>
    <col min="39" max="39" width="8.6328125" style="141"/>
    <col min="40" max="41" width="11.81640625" style="142" customWidth="1"/>
    <col min="42" max="42" width="11.81640625" style="143" customWidth="1"/>
    <col min="43" max="45" width="8.6328125" style="142"/>
    <col min="46" max="48" width="8.6328125" style="144"/>
    <col min="49" max="49" width="10.54296875" style="144" customWidth="1"/>
    <col min="50" max="50" width="10.453125" style="144" customWidth="1"/>
    <col min="51" max="51" width="9.54296875" style="144" customWidth="1"/>
    <col min="52" max="16384" width="8.6328125" style="144"/>
  </cols>
  <sheetData>
    <row r="1" spans="1:54" ht="28.2">
      <c r="A1" s="188" t="s">
        <v>89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1"/>
      <c r="AI1" s="171"/>
      <c r="AJ1" s="171"/>
      <c r="AK1" s="171"/>
      <c r="AL1" s="140"/>
      <c r="AP1" s="143" t="s">
        <v>90</v>
      </c>
      <c r="AS1" s="142" t="s">
        <v>91</v>
      </c>
    </row>
    <row r="2" spans="1:54" ht="19.95" customHeight="1">
      <c r="AM2" s="140" t="s">
        <v>92</v>
      </c>
      <c r="AN2" s="145" t="s">
        <v>93</v>
      </c>
      <c r="AO2" s="142" t="s">
        <v>94</v>
      </c>
      <c r="AP2" s="143" t="s">
        <v>95</v>
      </c>
      <c r="AQ2" s="145" t="s">
        <v>93</v>
      </c>
      <c r="AR2" s="142" t="s">
        <v>94</v>
      </c>
      <c r="AS2" s="142" t="s">
        <v>95</v>
      </c>
    </row>
    <row r="3" spans="1:54" ht="19.95" customHeight="1">
      <c r="AM3" s="141" t="s">
        <v>96</v>
      </c>
      <c r="AN3" s="142">
        <v>12523956</v>
      </c>
      <c r="AO3" s="142">
        <v>11373881</v>
      </c>
      <c r="AP3" s="143">
        <v>704021</v>
      </c>
      <c r="AQ3" s="142">
        <v>12523.956</v>
      </c>
      <c r="AR3" s="142">
        <v>11373.880999999999</v>
      </c>
      <c r="AS3" s="142">
        <v>704.02099999999996</v>
      </c>
      <c r="AT3" s="141" t="s">
        <v>97</v>
      </c>
      <c r="AV3" s="146" t="s">
        <v>98</v>
      </c>
      <c r="AW3" s="147">
        <v>1235735</v>
      </c>
      <c r="AX3" s="148">
        <v>1149087</v>
      </c>
      <c r="AY3" s="149">
        <v>86103</v>
      </c>
      <c r="AZ3" s="148">
        <f t="shared" ref="AZ3:BB34" si="0">AW3/1000</f>
        <v>1235.7349999999999</v>
      </c>
      <c r="BA3" s="148">
        <f t="shared" si="0"/>
        <v>1149.087</v>
      </c>
      <c r="BB3" s="148">
        <f t="shared" si="0"/>
        <v>86.102999999999994</v>
      </c>
    </row>
    <row r="4" spans="1:54" ht="19.95" customHeight="1">
      <c r="AM4" s="141" t="s">
        <v>99</v>
      </c>
      <c r="AN4" s="142">
        <v>9020115</v>
      </c>
      <c r="AO4" s="142">
        <v>8459595</v>
      </c>
      <c r="AP4" s="143">
        <v>347741</v>
      </c>
      <c r="AQ4" s="142">
        <v>9020.1149999999998</v>
      </c>
      <c r="AR4" s="142">
        <v>8459.5949999999993</v>
      </c>
      <c r="AS4" s="142">
        <v>347.74099999999999</v>
      </c>
      <c r="AT4" s="141"/>
      <c r="AV4" s="146" t="s">
        <v>100</v>
      </c>
      <c r="AW4" s="147">
        <v>1577800</v>
      </c>
      <c r="AX4" s="148">
        <v>1311254</v>
      </c>
      <c r="AY4" s="149">
        <v>261223</v>
      </c>
      <c r="AZ4" s="148">
        <f t="shared" si="0"/>
        <v>1577.8</v>
      </c>
      <c r="BA4" s="148">
        <f t="shared" si="0"/>
        <v>1311.2539999999999</v>
      </c>
      <c r="BB4" s="148">
        <f t="shared" si="0"/>
        <v>261.22300000000001</v>
      </c>
    </row>
    <row r="5" spans="1:54" ht="19.95" customHeight="1">
      <c r="AM5" s="141" t="s">
        <v>101</v>
      </c>
      <c r="AN5" s="142">
        <v>11713699</v>
      </c>
      <c r="AO5" s="142">
        <v>10776315</v>
      </c>
      <c r="AP5" s="143">
        <v>606026</v>
      </c>
      <c r="AQ5" s="142">
        <v>11713.699000000001</v>
      </c>
      <c r="AR5" s="142">
        <v>10776.315000000001</v>
      </c>
      <c r="AS5" s="142">
        <v>606.02599999999995</v>
      </c>
      <c r="AT5" s="141"/>
      <c r="AV5" s="146" t="s">
        <v>102</v>
      </c>
      <c r="AW5" s="147">
        <v>1910058</v>
      </c>
      <c r="AX5" s="148">
        <v>1669183</v>
      </c>
      <c r="AY5" s="149">
        <v>237751</v>
      </c>
      <c r="AZ5" s="148">
        <f t="shared" si="0"/>
        <v>1910.058</v>
      </c>
      <c r="BA5" s="148">
        <f t="shared" si="0"/>
        <v>1669.183</v>
      </c>
      <c r="BB5" s="148">
        <f t="shared" si="0"/>
        <v>237.751</v>
      </c>
    </row>
    <row r="6" spans="1:54" ht="19.95" customHeight="1">
      <c r="AM6" s="141" t="s">
        <v>103</v>
      </c>
      <c r="AN6" s="142">
        <v>11768561</v>
      </c>
      <c r="AO6" s="142">
        <v>10728918</v>
      </c>
      <c r="AP6" s="143">
        <v>652393</v>
      </c>
      <c r="AQ6" s="142">
        <v>11768.561</v>
      </c>
      <c r="AR6" s="142">
        <v>10728.918</v>
      </c>
      <c r="AS6" s="142">
        <v>652.39300000000003</v>
      </c>
      <c r="AT6" s="141" t="s">
        <v>103</v>
      </c>
      <c r="AV6" s="146" t="s">
        <v>104</v>
      </c>
      <c r="AW6" s="147">
        <v>1642499</v>
      </c>
      <c r="AX6" s="148">
        <v>1325977</v>
      </c>
      <c r="AY6" s="149">
        <v>297295</v>
      </c>
      <c r="AZ6" s="148">
        <f t="shared" si="0"/>
        <v>1642.499</v>
      </c>
      <c r="BA6" s="148">
        <f t="shared" si="0"/>
        <v>1325.9770000000001</v>
      </c>
      <c r="BB6" s="148">
        <f t="shared" si="0"/>
        <v>297.29500000000002</v>
      </c>
    </row>
    <row r="7" spans="1:54" ht="19.95" customHeight="1">
      <c r="AM7" s="141" t="s">
        <v>105</v>
      </c>
      <c r="AN7" s="142">
        <v>14520917</v>
      </c>
      <c r="AO7" s="142">
        <v>13192471</v>
      </c>
      <c r="AP7" s="143">
        <v>841324</v>
      </c>
      <c r="AQ7" s="142">
        <v>14520.916999999999</v>
      </c>
      <c r="AR7" s="142">
        <v>13192.471</v>
      </c>
      <c r="AS7" s="142">
        <v>841.32399999999996</v>
      </c>
      <c r="AT7" s="141"/>
      <c r="AV7" s="146" t="s">
        <v>106</v>
      </c>
      <c r="AW7" s="147">
        <v>1683150</v>
      </c>
      <c r="AX7" s="148">
        <v>1495026</v>
      </c>
      <c r="AY7" s="149">
        <v>188124</v>
      </c>
      <c r="AZ7" s="148">
        <f t="shared" si="0"/>
        <v>1683.15</v>
      </c>
      <c r="BA7" s="148">
        <f t="shared" si="0"/>
        <v>1495.0260000000001</v>
      </c>
      <c r="BB7" s="148">
        <f t="shared" si="0"/>
        <v>188.124</v>
      </c>
    </row>
    <row r="8" spans="1:54" ht="19.95" customHeight="1">
      <c r="AM8" s="141" t="s">
        <v>107</v>
      </c>
      <c r="AN8" s="142">
        <v>11715533</v>
      </c>
      <c r="AO8" s="142">
        <v>10698044</v>
      </c>
      <c r="AP8" s="143">
        <v>649559</v>
      </c>
      <c r="AQ8" s="142">
        <v>11715.532999999999</v>
      </c>
      <c r="AR8" s="142">
        <v>10698.044</v>
      </c>
      <c r="AS8" s="142">
        <v>649.55899999999997</v>
      </c>
      <c r="AT8" s="141"/>
      <c r="AV8" s="146" t="s">
        <v>108</v>
      </c>
      <c r="AW8" s="147">
        <v>2181734</v>
      </c>
      <c r="AX8" s="148">
        <v>1693392</v>
      </c>
      <c r="AY8" s="149">
        <v>482424</v>
      </c>
      <c r="AZ8" s="148">
        <f t="shared" si="0"/>
        <v>2181.7339999999999</v>
      </c>
      <c r="BA8" s="148">
        <f t="shared" si="0"/>
        <v>1693.3920000000001</v>
      </c>
      <c r="BB8" s="148">
        <f t="shared" si="0"/>
        <v>482.42399999999998</v>
      </c>
    </row>
    <row r="9" spans="1:54" ht="19.95" customHeight="1">
      <c r="AM9" s="141" t="s">
        <v>109</v>
      </c>
      <c r="AN9" s="142">
        <v>12890504</v>
      </c>
      <c r="AO9" s="142">
        <v>11883155</v>
      </c>
      <c r="AP9" s="143">
        <v>550857</v>
      </c>
      <c r="AQ9" s="142">
        <v>12890.504000000001</v>
      </c>
      <c r="AR9" s="142">
        <v>11883.155000000001</v>
      </c>
      <c r="AS9" s="142">
        <v>550.85699999999997</v>
      </c>
      <c r="AT9" s="141" t="s">
        <v>109</v>
      </c>
      <c r="AV9" s="146" t="s">
        <v>110</v>
      </c>
      <c r="AW9" s="147">
        <v>2431119</v>
      </c>
      <c r="AX9" s="148">
        <v>1980560</v>
      </c>
      <c r="AY9" s="149">
        <v>433023</v>
      </c>
      <c r="AZ9" s="148">
        <f t="shared" si="0"/>
        <v>2431.1190000000001</v>
      </c>
      <c r="BA9" s="148">
        <f t="shared" si="0"/>
        <v>1980.56</v>
      </c>
      <c r="BB9" s="148">
        <f t="shared" si="0"/>
        <v>433.02300000000002</v>
      </c>
    </row>
    <row r="10" spans="1:54" ht="19.95" customHeight="1">
      <c r="AM10" s="141" t="s">
        <v>111</v>
      </c>
      <c r="AN10" s="142">
        <v>12695430</v>
      </c>
      <c r="AO10" s="142">
        <v>11689761</v>
      </c>
      <c r="AP10" s="143">
        <v>619494</v>
      </c>
      <c r="AQ10" s="142">
        <v>12695.43</v>
      </c>
      <c r="AR10" s="142">
        <v>11689.761</v>
      </c>
      <c r="AS10" s="142">
        <v>619.49400000000003</v>
      </c>
      <c r="AT10" s="141"/>
      <c r="AV10" s="146" t="s">
        <v>112</v>
      </c>
      <c r="AW10" s="147">
        <v>3340846</v>
      </c>
      <c r="AX10" s="148">
        <v>2872861</v>
      </c>
      <c r="AY10" s="149">
        <v>439052</v>
      </c>
      <c r="AZ10" s="148">
        <f t="shared" si="0"/>
        <v>3340.846</v>
      </c>
      <c r="BA10" s="148">
        <f t="shared" si="0"/>
        <v>2872.8609999999999</v>
      </c>
      <c r="BB10" s="148">
        <f t="shared" si="0"/>
        <v>439.05200000000002</v>
      </c>
    </row>
    <row r="11" spans="1:54" ht="19.95" customHeight="1">
      <c r="AM11" s="141" t="s">
        <v>113</v>
      </c>
      <c r="AN11" s="142">
        <v>11656347</v>
      </c>
      <c r="AO11" s="142">
        <v>10727910</v>
      </c>
      <c r="AP11" s="143">
        <v>547766</v>
      </c>
      <c r="AQ11" s="142">
        <v>11656.347</v>
      </c>
      <c r="AR11" s="142">
        <v>10727.91</v>
      </c>
      <c r="AS11" s="142">
        <v>547.76599999999996</v>
      </c>
      <c r="AT11" s="141"/>
      <c r="AV11" s="146" t="s">
        <v>114</v>
      </c>
      <c r="AW11" s="147">
        <v>2581612</v>
      </c>
      <c r="AX11" s="148">
        <v>2293359</v>
      </c>
      <c r="AY11" s="149">
        <v>284503</v>
      </c>
      <c r="AZ11" s="148">
        <f t="shared" si="0"/>
        <v>2581.6120000000001</v>
      </c>
      <c r="BA11" s="148">
        <f t="shared" si="0"/>
        <v>2293.3589999999999</v>
      </c>
      <c r="BB11" s="148">
        <f t="shared" si="0"/>
        <v>284.50299999999999</v>
      </c>
    </row>
    <row r="12" spans="1:54" ht="19.95" customHeight="1">
      <c r="AM12" s="141" t="s">
        <v>115</v>
      </c>
      <c r="AN12" s="142">
        <v>11903546</v>
      </c>
      <c r="AO12" s="142">
        <v>11067561</v>
      </c>
      <c r="AP12" s="143">
        <v>486340</v>
      </c>
      <c r="AQ12" s="142">
        <v>11903.546</v>
      </c>
      <c r="AR12" s="142">
        <v>11067.561</v>
      </c>
      <c r="AS12" s="142">
        <v>486.34</v>
      </c>
      <c r="AT12" s="141" t="s">
        <v>115</v>
      </c>
      <c r="AV12" s="146" t="s">
        <v>116</v>
      </c>
      <c r="AW12" s="147">
        <v>3980031</v>
      </c>
      <c r="AX12" s="148">
        <v>3365183</v>
      </c>
      <c r="AY12" s="149">
        <v>558424</v>
      </c>
      <c r="AZ12" s="148">
        <f t="shared" si="0"/>
        <v>3980.0309999999999</v>
      </c>
      <c r="BA12" s="148">
        <f t="shared" si="0"/>
        <v>3365.183</v>
      </c>
      <c r="BB12" s="148">
        <f t="shared" si="0"/>
        <v>558.42399999999998</v>
      </c>
    </row>
    <row r="13" spans="1:54" ht="19.95" customHeight="1">
      <c r="AM13" s="141" t="s">
        <v>117</v>
      </c>
      <c r="AN13" s="142">
        <v>11487524</v>
      </c>
      <c r="AO13" s="142">
        <v>10741008</v>
      </c>
      <c r="AP13" s="143">
        <v>399187</v>
      </c>
      <c r="AQ13" s="142">
        <v>11487.523999999999</v>
      </c>
      <c r="AR13" s="142">
        <v>10741.008</v>
      </c>
      <c r="AS13" s="142">
        <v>399.18700000000001</v>
      </c>
      <c r="AT13" s="141"/>
      <c r="AV13" s="146" t="s">
        <v>118</v>
      </c>
      <c r="AW13" s="147">
        <v>4245477</v>
      </c>
      <c r="AX13" s="148">
        <v>3434169</v>
      </c>
      <c r="AY13" s="149">
        <v>784338</v>
      </c>
      <c r="AZ13" s="148">
        <f t="shared" si="0"/>
        <v>4245.4769999999999</v>
      </c>
      <c r="BA13" s="148">
        <f t="shared" si="0"/>
        <v>3434.1689999999999</v>
      </c>
      <c r="BB13" s="148">
        <f t="shared" si="0"/>
        <v>784.33799999999997</v>
      </c>
    </row>
    <row r="14" spans="1:54" ht="19.95" customHeight="1">
      <c r="AM14" s="141" t="s">
        <v>119</v>
      </c>
      <c r="AN14" s="142">
        <v>10888925</v>
      </c>
      <c r="AO14" s="142">
        <v>10162943</v>
      </c>
      <c r="AP14" s="143">
        <v>347454</v>
      </c>
      <c r="AQ14" s="142">
        <v>10888.924999999999</v>
      </c>
      <c r="AR14" s="142">
        <v>10162.942999999999</v>
      </c>
      <c r="AS14" s="142">
        <v>347.45400000000001</v>
      </c>
      <c r="AT14" s="141"/>
      <c r="AV14" s="146" t="s">
        <v>120</v>
      </c>
      <c r="AW14" s="147">
        <v>4083032</v>
      </c>
      <c r="AX14" s="148">
        <v>3252826</v>
      </c>
      <c r="AY14" s="149">
        <v>819943</v>
      </c>
      <c r="AZ14" s="148">
        <f t="shared" si="0"/>
        <v>4083.0320000000002</v>
      </c>
      <c r="BA14" s="148">
        <f t="shared" si="0"/>
        <v>3252.826</v>
      </c>
      <c r="BB14" s="148">
        <f t="shared" si="0"/>
        <v>819.94299999999998</v>
      </c>
    </row>
    <row r="15" spans="1:54" ht="19.95" customHeight="1">
      <c r="AM15" s="141" t="s">
        <v>121</v>
      </c>
      <c r="AN15" s="142">
        <v>17205163</v>
      </c>
      <c r="AO15" s="142">
        <v>16306900</v>
      </c>
      <c r="AP15" s="143">
        <v>500675</v>
      </c>
      <c r="AQ15" s="142">
        <v>17205.163</v>
      </c>
      <c r="AR15" s="142">
        <v>16306.9</v>
      </c>
      <c r="AS15" s="142">
        <v>500.67500000000001</v>
      </c>
      <c r="AT15" s="141" t="s">
        <v>122</v>
      </c>
      <c r="AV15" s="146" t="s">
        <v>123</v>
      </c>
      <c r="AW15" s="147">
        <v>4626743</v>
      </c>
      <c r="AX15" s="148">
        <v>3924629</v>
      </c>
      <c r="AY15" s="149">
        <v>700770</v>
      </c>
      <c r="AZ15" s="148">
        <f t="shared" si="0"/>
        <v>4626.7430000000004</v>
      </c>
      <c r="BA15" s="148">
        <f t="shared" si="0"/>
        <v>3924.6289999999999</v>
      </c>
      <c r="BB15" s="148">
        <f t="shared" si="0"/>
        <v>700.77</v>
      </c>
    </row>
    <row r="16" spans="1:54" ht="19.95" customHeight="1">
      <c r="AM16" s="141" t="s">
        <v>124</v>
      </c>
      <c r="AN16" s="142">
        <v>13659581</v>
      </c>
      <c r="AO16" s="142">
        <v>12781739</v>
      </c>
      <c r="AP16" s="143">
        <v>441207</v>
      </c>
      <c r="AQ16" s="142">
        <v>13659.581</v>
      </c>
      <c r="AR16" s="142">
        <v>12781.739</v>
      </c>
      <c r="AS16" s="142">
        <v>441.20699999999999</v>
      </c>
      <c r="AT16" s="141"/>
      <c r="AV16" s="146" t="s">
        <v>125</v>
      </c>
      <c r="AW16" s="147">
        <v>4965032</v>
      </c>
      <c r="AX16" s="148">
        <v>3760509</v>
      </c>
      <c r="AY16" s="149">
        <v>1150216</v>
      </c>
      <c r="AZ16" s="148">
        <f t="shared" si="0"/>
        <v>4965.0320000000002</v>
      </c>
      <c r="BA16" s="148">
        <f t="shared" si="0"/>
        <v>3760.509</v>
      </c>
      <c r="BB16" s="148">
        <f t="shared" si="0"/>
        <v>1150.2159999999999</v>
      </c>
    </row>
    <row r="17" spans="1:54" ht="19.95" customHeight="1">
      <c r="AM17" s="141" t="s">
        <v>126</v>
      </c>
      <c r="AN17" s="142">
        <v>14599945</v>
      </c>
      <c r="AO17" s="142">
        <v>13114019</v>
      </c>
      <c r="AP17" s="143">
        <v>771179</v>
      </c>
      <c r="AQ17" s="142">
        <v>14599.945</v>
      </c>
      <c r="AR17" s="142">
        <v>13114.019</v>
      </c>
      <c r="AS17" s="142">
        <v>771.17899999999997</v>
      </c>
      <c r="AT17" s="141"/>
      <c r="AV17" s="146" t="s">
        <v>127</v>
      </c>
      <c r="AW17" s="147">
        <v>4773622</v>
      </c>
      <c r="AX17" s="148">
        <v>3544338</v>
      </c>
      <c r="AY17" s="149">
        <v>1213345</v>
      </c>
      <c r="AZ17" s="148">
        <f t="shared" si="0"/>
        <v>4773.6220000000003</v>
      </c>
      <c r="BA17" s="148">
        <f t="shared" si="0"/>
        <v>3544.3380000000002</v>
      </c>
      <c r="BB17" s="148">
        <f t="shared" si="0"/>
        <v>1213.345</v>
      </c>
    </row>
    <row r="18" spans="1:54" ht="19.95" customHeight="1">
      <c r="AM18" s="141" t="s">
        <v>128</v>
      </c>
      <c r="AN18" s="142">
        <v>13973265</v>
      </c>
      <c r="AO18" s="142">
        <v>12679576</v>
      </c>
      <c r="AP18" s="143">
        <v>605394</v>
      </c>
      <c r="AQ18" s="142">
        <v>13973.264999999999</v>
      </c>
      <c r="AR18" s="142">
        <v>12679.575999999999</v>
      </c>
      <c r="AS18" s="142">
        <v>605.39400000000001</v>
      </c>
      <c r="AT18" s="141" t="s">
        <v>128</v>
      </c>
      <c r="AV18" s="146" t="s">
        <v>129</v>
      </c>
      <c r="AW18" s="147">
        <v>4898809</v>
      </c>
      <c r="AX18" s="148">
        <v>3708636</v>
      </c>
      <c r="AY18" s="149">
        <v>1183017</v>
      </c>
      <c r="AZ18" s="148">
        <f t="shared" si="0"/>
        <v>4898.8090000000002</v>
      </c>
      <c r="BA18" s="148">
        <f t="shared" si="0"/>
        <v>3708.636</v>
      </c>
      <c r="BB18" s="148">
        <f t="shared" si="0"/>
        <v>1183.0170000000001</v>
      </c>
    </row>
    <row r="19" spans="1:54" ht="19.95" customHeight="1">
      <c r="AM19" s="141" t="s">
        <v>130</v>
      </c>
      <c r="AN19" s="142">
        <v>12020442</v>
      </c>
      <c r="AO19" s="142">
        <v>10624448</v>
      </c>
      <c r="AP19" s="143">
        <v>748472</v>
      </c>
      <c r="AQ19" s="142">
        <v>12020.441999999999</v>
      </c>
      <c r="AR19" s="142">
        <v>10624.448</v>
      </c>
      <c r="AS19" s="142">
        <v>748.47199999999998</v>
      </c>
      <c r="AT19" s="141"/>
      <c r="AV19" s="146" t="s">
        <v>131</v>
      </c>
      <c r="AW19" s="147">
        <v>5773305</v>
      </c>
      <c r="AX19" s="148">
        <v>5006039</v>
      </c>
      <c r="AY19" s="149">
        <v>759679</v>
      </c>
      <c r="AZ19" s="148">
        <f t="shared" si="0"/>
        <v>5773.3050000000003</v>
      </c>
      <c r="BA19" s="148">
        <f t="shared" si="0"/>
        <v>5006.0389999999998</v>
      </c>
      <c r="BB19" s="148">
        <f t="shared" si="0"/>
        <v>759.67899999999997</v>
      </c>
    </row>
    <row r="20" spans="1:54" ht="19.95" customHeight="1">
      <c r="AM20" s="141" t="s">
        <v>132</v>
      </c>
      <c r="AN20" s="150">
        <v>11432368</v>
      </c>
      <c r="AO20" s="150">
        <v>10364627</v>
      </c>
      <c r="AP20" s="143">
        <v>620047</v>
      </c>
      <c r="AQ20" s="142">
        <v>11432.368</v>
      </c>
      <c r="AR20" s="142">
        <v>10364.627</v>
      </c>
      <c r="AS20" s="142">
        <v>620.04700000000003</v>
      </c>
      <c r="AT20" s="141"/>
      <c r="AV20" s="146" t="s">
        <v>133</v>
      </c>
      <c r="AW20" s="147">
        <v>6350635</v>
      </c>
      <c r="AX20" s="148">
        <v>4892798</v>
      </c>
      <c r="AY20" s="149">
        <v>1441170</v>
      </c>
      <c r="AZ20" s="148">
        <f t="shared" si="0"/>
        <v>6350.6350000000002</v>
      </c>
      <c r="BA20" s="148">
        <f t="shared" si="0"/>
        <v>4892.7979999999998</v>
      </c>
      <c r="BB20" s="148">
        <f t="shared" si="0"/>
        <v>1441.17</v>
      </c>
    </row>
    <row r="21" spans="1:54" ht="19.95" customHeight="1">
      <c r="AM21" s="141" t="s">
        <v>134</v>
      </c>
      <c r="AN21" s="142">
        <v>12755431</v>
      </c>
      <c r="AO21" s="142">
        <v>11467656</v>
      </c>
      <c r="AP21" s="143">
        <v>700966</v>
      </c>
      <c r="AQ21" s="142">
        <v>12755.431</v>
      </c>
      <c r="AR21" s="142">
        <v>11467.656000000001</v>
      </c>
      <c r="AS21" s="142">
        <v>700.96600000000001</v>
      </c>
      <c r="AT21" s="141" t="s">
        <v>134</v>
      </c>
      <c r="AV21" s="146" t="s">
        <v>135</v>
      </c>
      <c r="AW21" s="147">
        <v>7029569</v>
      </c>
      <c r="AX21" s="148">
        <v>5576623</v>
      </c>
      <c r="AY21" s="149">
        <v>1437864</v>
      </c>
      <c r="AZ21" s="148">
        <f t="shared" si="0"/>
        <v>7029.5690000000004</v>
      </c>
      <c r="BA21" s="148">
        <f t="shared" si="0"/>
        <v>5576.6229999999996</v>
      </c>
      <c r="BB21" s="148">
        <f t="shared" si="0"/>
        <v>1437.864</v>
      </c>
    </row>
    <row r="22" spans="1:54" ht="19.95" customHeight="1">
      <c r="AM22" s="141" t="s">
        <v>136</v>
      </c>
      <c r="AN22" s="142">
        <v>12013190</v>
      </c>
      <c r="AO22" s="142">
        <v>11016323</v>
      </c>
      <c r="AP22" s="143">
        <v>529477</v>
      </c>
      <c r="AQ22" s="142">
        <v>12013.19</v>
      </c>
      <c r="AR22" s="142">
        <v>11016.323</v>
      </c>
      <c r="AS22" s="142">
        <v>529.47699999999998</v>
      </c>
      <c r="AT22" s="141"/>
      <c r="AV22" s="146" t="s">
        <v>137</v>
      </c>
      <c r="AW22" s="147">
        <v>7041978</v>
      </c>
      <c r="AX22" s="148">
        <v>5826624</v>
      </c>
      <c r="AY22" s="149">
        <v>1185914</v>
      </c>
      <c r="AZ22" s="148">
        <f t="shared" si="0"/>
        <v>7041.9780000000001</v>
      </c>
      <c r="BA22" s="148">
        <f t="shared" si="0"/>
        <v>5826.6239999999998</v>
      </c>
      <c r="BB22" s="148">
        <f t="shared" si="0"/>
        <v>1185.914</v>
      </c>
    </row>
    <row r="23" spans="1:54" ht="19.95" customHeight="1">
      <c r="AM23" s="141" t="s">
        <v>138</v>
      </c>
      <c r="AN23" s="150">
        <v>14535390</v>
      </c>
      <c r="AO23" s="150">
        <v>13367321</v>
      </c>
      <c r="AP23" s="151">
        <v>672338</v>
      </c>
      <c r="AQ23" s="142">
        <v>14535.39</v>
      </c>
      <c r="AR23" s="142">
        <v>13367.321</v>
      </c>
      <c r="AS23" s="142">
        <v>672.33799999999997</v>
      </c>
      <c r="AT23" s="141"/>
      <c r="AV23" s="146" t="s">
        <v>139</v>
      </c>
      <c r="AW23" s="147">
        <v>7208957</v>
      </c>
      <c r="AX23" s="148">
        <v>6304659</v>
      </c>
      <c r="AY23" s="149">
        <v>873851</v>
      </c>
      <c r="AZ23" s="148">
        <f t="shared" si="0"/>
        <v>7208.9570000000003</v>
      </c>
      <c r="BA23" s="148">
        <f t="shared" si="0"/>
        <v>6304.6589999999997</v>
      </c>
      <c r="BB23" s="148">
        <f t="shared" si="0"/>
        <v>873.851</v>
      </c>
    </row>
    <row r="24" spans="1:54" ht="19.95" customHeight="1">
      <c r="AM24" s="141" t="s">
        <v>140</v>
      </c>
      <c r="AN24" s="142">
        <v>13986038</v>
      </c>
      <c r="AO24" s="142">
        <v>12836457</v>
      </c>
      <c r="AP24" s="143">
        <v>640597</v>
      </c>
      <c r="AQ24" s="142">
        <v>13986.038</v>
      </c>
      <c r="AR24" s="142">
        <v>12836.457</v>
      </c>
      <c r="AS24" s="142">
        <v>640.59699999999998</v>
      </c>
      <c r="AT24" s="141" t="s">
        <v>140</v>
      </c>
      <c r="AV24" s="146" t="s">
        <v>141</v>
      </c>
      <c r="AW24" s="147">
        <v>7654289</v>
      </c>
      <c r="AX24" s="148">
        <v>6153711</v>
      </c>
      <c r="AY24" s="149">
        <v>1452401</v>
      </c>
      <c r="AZ24" s="148">
        <f t="shared" si="0"/>
        <v>7654.2889999999998</v>
      </c>
      <c r="BA24" s="148">
        <f t="shared" si="0"/>
        <v>6153.7110000000002</v>
      </c>
      <c r="BB24" s="148">
        <f t="shared" si="0"/>
        <v>1452.4010000000001</v>
      </c>
    </row>
    <row r="25" spans="1:54" ht="19.95" customHeight="1">
      <c r="AM25" s="141" t="s">
        <v>142</v>
      </c>
      <c r="AN25" s="142">
        <v>12828289</v>
      </c>
      <c r="AO25" s="142">
        <v>12047414</v>
      </c>
      <c r="AP25" s="143">
        <v>441537</v>
      </c>
      <c r="AQ25" s="142">
        <v>12828.289000000001</v>
      </c>
      <c r="AR25" s="142">
        <v>12047.414000000001</v>
      </c>
      <c r="AS25" s="142">
        <v>441.53699999999998</v>
      </c>
      <c r="AT25" s="141"/>
      <c r="AV25" s="146" t="s">
        <v>143</v>
      </c>
      <c r="AW25" s="147">
        <v>5826558</v>
      </c>
      <c r="AX25" s="148">
        <v>4313923</v>
      </c>
      <c r="AY25" s="149">
        <v>1473252</v>
      </c>
      <c r="AZ25" s="148">
        <f t="shared" si="0"/>
        <v>5826.558</v>
      </c>
      <c r="BA25" s="148">
        <f t="shared" si="0"/>
        <v>4313.9229999999998</v>
      </c>
      <c r="BB25" s="148">
        <f t="shared" si="0"/>
        <v>1473.252</v>
      </c>
    </row>
    <row r="26" spans="1:54" ht="19.95" customHeight="1">
      <c r="AM26" s="141" t="s">
        <v>144</v>
      </c>
      <c r="AN26" s="142">
        <v>13239672</v>
      </c>
      <c r="AO26" s="142">
        <v>12483620</v>
      </c>
      <c r="AP26" s="143">
        <v>288851</v>
      </c>
      <c r="AQ26" s="142">
        <v>13239.672</v>
      </c>
      <c r="AR26" s="142">
        <v>12483.62</v>
      </c>
      <c r="AS26" s="142">
        <v>288.851</v>
      </c>
      <c r="AT26" s="141"/>
      <c r="AV26" s="146" t="s">
        <v>145</v>
      </c>
      <c r="AW26" s="147">
        <v>8841649</v>
      </c>
      <c r="AX26" s="148">
        <v>6423127</v>
      </c>
      <c r="AY26" s="149">
        <v>2386212</v>
      </c>
      <c r="AZ26" s="148">
        <f t="shared" si="0"/>
        <v>8841.6489999999994</v>
      </c>
      <c r="BA26" s="148">
        <f t="shared" si="0"/>
        <v>6423.1270000000004</v>
      </c>
      <c r="BB26" s="148">
        <f t="shared" si="0"/>
        <v>2386.212</v>
      </c>
    </row>
    <row r="27" spans="1:54" ht="19.95" customHeight="1">
      <c r="AM27" s="141" t="s">
        <v>146</v>
      </c>
      <c r="AN27" s="142">
        <v>15149333</v>
      </c>
      <c r="AO27" s="142">
        <v>14134246</v>
      </c>
      <c r="AP27" s="143">
        <v>523034</v>
      </c>
      <c r="AQ27" s="142">
        <v>15149.333000000001</v>
      </c>
      <c r="AR27" s="142">
        <v>14134.245999999999</v>
      </c>
      <c r="AS27" s="142">
        <v>523.03399999999999</v>
      </c>
      <c r="AT27" s="141" t="s">
        <v>147</v>
      </c>
      <c r="AV27" s="146" t="s">
        <v>148</v>
      </c>
      <c r="AW27" s="147">
        <v>6997763</v>
      </c>
      <c r="AX27" s="148">
        <v>4793839</v>
      </c>
      <c r="AY27" s="149">
        <v>1954145</v>
      </c>
      <c r="AZ27" s="148">
        <f t="shared" si="0"/>
        <v>6997.7629999999999</v>
      </c>
      <c r="BA27" s="148">
        <f t="shared" si="0"/>
        <v>4793.8389999999999</v>
      </c>
      <c r="BB27" s="148">
        <f t="shared" si="0"/>
        <v>1954.145</v>
      </c>
    </row>
    <row r="28" spans="1:54" ht="19.95" customHeight="1">
      <c r="AM28" s="141" t="s">
        <v>149</v>
      </c>
      <c r="AN28" s="142">
        <v>9956771</v>
      </c>
      <c r="AO28" s="142">
        <v>9383149</v>
      </c>
      <c r="AP28" s="143">
        <v>316338</v>
      </c>
      <c r="AQ28" s="142">
        <v>9956.7710000000006</v>
      </c>
      <c r="AR28" s="142">
        <v>9383.1489999999994</v>
      </c>
      <c r="AS28" s="142">
        <v>316.33800000000002</v>
      </c>
      <c r="AT28" s="152"/>
      <c r="AV28" s="146" t="s">
        <v>150</v>
      </c>
      <c r="AW28" s="147">
        <v>8686972.5</v>
      </c>
      <c r="AX28" s="148">
        <v>5808833</v>
      </c>
      <c r="AY28" s="149">
        <v>2623982</v>
      </c>
      <c r="AZ28" s="148">
        <f t="shared" si="0"/>
        <v>8686.9724999999999</v>
      </c>
      <c r="BA28" s="148">
        <f t="shared" si="0"/>
        <v>5808.8329999999996</v>
      </c>
      <c r="BB28" s="148">
        <f t="shared" si="0"/>
        <v>2623.982</v>
      </c>
    </row>
    <row r="29" spans="1:54" ht="19.95" customHeight="1">
      <c r="AM29" s="141" t="s">
        <v>151</v>
      </c>
      <c r="AN29" s="142">
        <v>14340478</v>
      </c>
      <c r="AO29" s="142">
        <v>13514628</v>
      </c>
      <c r="AP29" s="143">
        <v>475403</v>
      </c>
      <c r="AQ29" s="142">
        <v>14340.477999999999</v>
      </c>
      <c r="AR29" s="142">
        <v>13514.628000000001</v>
      </c>
      <c r="AS29" s="142">
        <v>475.40300000000002</v>
      </c>
      <c r="AT29" s="152"/>
      <c r="AV29" s="146" t="s">
        <v>152</v>
      </c>
      <c r="AW29" s="147">
        <v>8325877</v>
      </c>
      <c r="AX29" s="148">
        <v>5494503</v>
      </c>
      <c r="AY29" s="149">
        <v>2561059</v>
      </c>
      <c r="AZ29" s="148">
        <f t="shared" si="0"/>
        <v>8325.8770000000004</v>
      </c>
      <c r="BA29" s="148">
        <f t="shared" si="0"/>
        <v>5494.5029999999997</v>
      </c>
      <c r="BB29" s="148">
        <f t="shared" si="0"/>
        <v>2561.0590000000002</v>
      </c>
    </row>
    <row r="30" spans="1:54" ht="19.95" customHeight="1">
      <c r="AM30" s="141" t="s">
        <v>153</v>
      </c>
      <c r="AN30" s="142">
        <v>13738212</v>
      </c>
      <c r="AO30" s="142">
        <v>12873806</v>
      </c>
      <c r="AP30" s="143">
        <v>448767</v>
      </c>
      <c r="AQ30" s="142">
        <v>14340.477999999999</v>
      </c>
      <c r="AR30" s="142">
        <v>13514.628000000001</v>
      </c>
      <c r="AS30" s="142">
        <v>475.40300000000002</v>
      </c>
      <c r="AT30" s="152" t="s">
        <v>153</v>
      </c>
      <c r="AV30" s="146" t="s">
        <v>154</v>
      </c>
      <c r="AW30" s="147">
        <v>8902470</v>
      </c>
      <c r="AX30" s="148">
        <v>6242920</v>
      </c>
      <c r="AY30" s="149">
        <v>2218953</v>
      </c>
      <c r="AZ30" s="148">
        <f t="shared" si="0"/>
        <v>8902.4699999999993</v>
      </c>
      <c r="BA30" s="148">
        <f t="shared" si="0"/>
        <v>6242.92</v>
      </c>
      <c r="BB30" s="148">
        <f t="shared" si="0"/>
        <v>2218.953</v>
      </c>
    </row>
    <row r="31" spans="1:54" s="154" customFormat="1" ht="17.399999999999999">
      <c r="A31" s="153"/>
      <c r="AM31" s="152" t="s">
        <v>155</v>
      </c>
      <c r="AN31" s="155">
        <v>13881805</v>
      </c>
      <c r="AO31" s="156">
        <v>12778061</v>
      </c>
      <c r="AP31" s="157">
        <v>761508</v>
      </c>
      <c r="AQ31" s="156">
        <f t="shared" ref="AQ31:AS39" si="1">AN31/1000</f>
        <v>13881.805</v>
      </c>
      <c r="AR31" s="156">
        <f t="shared" si="1"/>
        <v>12778.061</v>
      </c>
      <c r="AS31" s="156">
        <f t="shared" si="1"/>
        <v>761.50800000000004</v>
      </c>
      <c r="AT31" s="152"/>
      <c r="AV31" s="158" t="s">
        <v>156</v>
      </c>
      <c r="AW31" s="159">
        <v>10184486.5</v>
      </c>
      <c r="AX31" s="160">
        <v>6412308</v>
      </c>
      <c r="AY31" s="161">
        <v>3209750</v>
      </c>
      <c r="AZ31" s="160">
        <f t="shared" si="0"/>
        <v>10184.486500000001</v>
      </c>
      <c r="BA31" s="160">
        <f t="shared" si="0"/>
        <v>6412.308</v>
      </c>
      <c r="BB31" s="160">
        <f t="shared" si="0"/>
        <v>3209.75</v>
      </c>
    </row>
    <row r="32" spans="1:54" ht="17.399999999999999">
      <c r="A32" s="162"/>
      <c r="AM32" s="152" t="s">
        <v>157</v>
      </c>
      <c r="AN32" s="155">
        <v>14408177</v>
      </c>
      <c r="AO32" s="156">
        <v>13369029</v>
      </c>
      <c r="AP32" s="157">
        <v>610362</v>
      </c>
      <c r="AQ32" s="156">
        <f t="shared" si="1"/>
        <v>14408.177</v>
      </c>
      <c r="AR32" s="156">
        <f t="shared" si="1"/>
        <v>13369.029</v>
      </c>
      <c r="AS32" s="156">
        <f t="shared" si="1"/>
        <v>610.36199999999997</v>
      </c>
      <c r="AT32" s="152"/>
      <c r="AV32" s="146" t="s">
        <v>158</v>
      </c>
      <c r="AW32" s="147">
        <v>7444372</v>
      </c>
      <c r="AX32" s="148">
        <v>5438541</v>
      </c>
      <c r="AY32" s="149">
        <v>1767400</v>
      </c>
      <c r="AZ32" s="148">
        <f t="shared" si="0"/>
        <v>7444.3720000000003</v>
      </c>
      <c r="BA32" s="148">
        <f t="shared" si="0"/>
        <v>5438.5410000000002</v>
      </c>
      <c r="BB32" s="148">
        <f t="shared" si="0"/>
        <v>1767.4</v>
      </c>
    </row>
    <row r="33" spans="1:54" ht="17.399999999999999">
      <c r="A33" s="162"/>
      <c r="B33" s="163"/>
      <c r="C33" s="163"/>
      <c r="D33" s="163"/>
      <c r="E33" s="163"/>
      <c r="AM33" s="152" t="s">
        <v>159</v>
      </c>
      <c r="AN33" s="142">
        <v>16289604</v>
      </c>
      <c r="AO33" s="142">
        <v>15260742</v>
      </c>
      <c r="AP33" s="143">
        <v>612321</v>
      </c>
      <c r="AQ33" s="156">
        <f t="shared" si="1"/>
        <v>16289.603999999999</v>
      </c>
      <c r="AR33" s="156">
        <f t="shared" si="1"/>
        <v>15260.742</v>
      </c>
      <c r="AS33" s="156">
        <f t="shared" si="1"/>
        <v>612.32100000000003</v>
      </c>
      <c r="AT33" s="152" t="s">
        <v>159</v>
      </c>
      <c r="AV33" s="146" t="s">
        <v>160</v>
      </c>
      <c r="AW33" s="147">
        <v>9283019</v>
      </c>
      <c r="AX33" s="148">
        <v>6598816</v>
      </c>
      <c r="AY33" s="149">
        <v>2403579</v>
      </c>
      <c r="AZ33" s="148">
        <f t="shared" si="0"/>
        <v>9283.0190000000002</v>
      </c>
      <c r="BA33" s="148">
        <f t="shared" si="0"/>
        <v>6598.8159999999998</v>
      </c>
      <c r="BB33" s="148">
        <f t="shared" si="0"/>
        <v>2403.5790000000002</v>
      </c>
    </row>
    <row r="34" spans="1:54">
      <c r="AM34" s="152" t="s">
        <v>161</v>
      </c>
      <c r="AN34" s="142">
        <v>16054541</v>
      </c>
      <c r="AO34" s="142">
        <v>14640310</v>
      </c>
      <c r="AP34" s="143">
        <v>964876</v>
      </c>
      <c r="AQ34" s="156">
        <f t="shared" si="1"/>
        <v>16054.540999999999</v>
      </c>
      <c r="AR34" s="156">
        <f t="shared" si="1"/>
        <v>14640.31</v>
      </c>
      <c r="AS34" s="156">
        <f t="shared" si="1"/>
        <v>964.87599999999998</v>
      </c>
      <c r="AT34" s="152"/>
      <c r="AV34" s="146" t="s">
        <v>162</v>
      </c>
      <c r="AW34" s="147">
        <v>10309281.5</v>
      </c>
      <c r="AX34" s="148">
        <v>6878062</v>
      </c>
      <c r="AY34" s="149">
        <v>3022730</v>
      </c>
      <c r="AZ34" s="148">
        <f t="shared" si="0"/>
        <v>10309.281499999999</v>
      </c>
      <c r="BA34" s="148">
        <f t="shared" si="0"/>
        <v>6878.0619999999999</v>
      </c>
      <c r="BB34" s="148">
        <f t="shared" si="0"/>
        <v>3022.73</v>
      </c>
    </row>
    <row r="35" spans="1:54">
      <c r="AM35" s="152" t="s">
        <v>163</v>
      </c>
      <c r="AN35" s="142">
        <v>13411941</v>
      </c>
      <c r="AO35" s="142">
        <v>12407145</v>
      </c>
      <c r="AP35" s="143">
        <v>563239</v>
      </c>
      <c r="AQ35" s="142">
        <f t="shared" si="1"/>
        <v>13411.941000000001</v>
      </c>
      <c r="AR35" s="142">
        <f t="shared" si="1"/>
        <v>12407.145</v>
      </c>
      <c r="AS35" s="142">
        <f t="shared" si="1"/>
        <v>563.23900000000003</v>
      </c>
      <c r="AT35" s="152"/>
      <c r="AV35" s="146" t="s">
        <v>164</v>
      </c>
      <c r="AW35" s="147">
        <v>7194504</v>
      </c>
      <c r="AX35" s="148">
        <v>5497460</v>
      </c>
      <c r="AY35" s="149">
        <v>1439145</v>
      </c>
      <c r="AZ35" s="148">
        <v>7194.5039999999999</v>
      </c>
      <c r="BA35" s="148">
        <v>5497.46</v>
      </c>
      <c r="BB35" s="148">
        <v>1439.145</v>
      </c>
    </row>
    <row r="36" spans="1:54">
      <c r="AM36" s="152" t="s">
        <v>165</v>
      </c>
      <c r="AN36" s="142">
        <v>13160733</v>
      </c>
      <c r="AO36" s="142">
        <v>12085445</v>
      </c>
      <c r="AP36" s="143">
        <v>719444</v>
      </c>
      <c r="AQ36" s="142">
        <f t="shared" si="1"/>
        <v>13160.733</v>
      </c>
      <c r="AR36" s="142">
        <f t="shared" si="1"/>
        <v>12085.445</v>
      </c>
      <c r="AS36" s="142">
        <f t="shared" si="1"/>
        <v>719.44399999999996</v>
      </c>
      <c r="AT36" s="152" t="s">
        <v>165</v>
      </c>
      <c r="AV36" s="146" t="s">
        <v>166</v>
      </c>
      <c r="AW36" s="147">
        <v>10502584</v>
      </c>
      <c r="AX36" s="148">
        <v>6497490</v>
      </c>
      <c r="AY36" s="149">
        <v>3535101</v>
      </c>
      <c r="AZ36" s="148">
        <f t="shared" ref="AZ36:BB58" si="2">AW36/1000</f>
        <v>10502.584000000001</v>
      </c>
      <c r="BA36" s="148">
        <f t="shared" si="2"/>
        <v>6497.49</v>
      </c>
      <c r="BB36" s="148">
        <f t="shared" si="2"/>
        <v>3535.1010000000001</v>
      </c>
    </row>
    <row r="37" spans="1:54">
      <c r="AM37" s="152" t="s">
        <v>167</v>
      </c>
      <c r="AN37" s="142">
        <v>11892248</v>
      </c>
      <c r="AO37" s="142">
        <v>10928330</v>
      </c>
      <c r="AP37" s="143">
        <v>588100</v>
      </c>
      <c r="AQ37" s="142">
        <f t="shared" si="1"/>
        <v>11892.248</v>
      </c>
      <c r="AR37" s="142">
        <f t="shared" si="1"/>
        <v>10928.33</v>
      </c>
      <c r="AS37" s="142">
        <f t="shared" si="1"/>
        <v>588.1</v>
      </c>
      <c r="AT37" s="152"/>
      <c r="AV37" s="146" t="s">
        <v>168</v>
      </c>
      <c r="AW37" s="147">
        <v>7949826</v>
      </c>
      <c r="AX37" s="148">
        <v>5132908</v>
      </c>
      <c r="AY37" s="149">
        <v>2629195</v>
      </c>
      <c r="AZ37" s="148">
        <f t="shared" si="2"/>
        <v>7949.826</v>
      </c>
      <c r="BA37" s="148">
        <f t="shared" si="2"/>
        <v>5132.9080000000004</v>
      </c>
      <c r="BB37" s="148">
        <f t="shared" si="2"/>
        <v>2629.1950000000002</v>
      </c>
    </row>
    <row r="38" spans="1:54">
      <c r="AM38" s="152" t="s">
        <v>169</v>
      </c>
      <c r="AN38" s="142">
        <v>13723920</v>
      </c>
      <c r="AO38" s="142">
        <v>12592201</v>
      </c>
      <c r="AP38" s="143">
        <v>626752</v>
      </c>
      <c r="AQ38" s="142">
        <f t="shared" si="1"/>
        <v>13723.92</v>
      </c>
      <c r="AR38" s="142">
        <f t="shared" si="1"/>
        <v>12592.200999999999</v>
      </c>
      <c r="AS38" s="142">
        <f t="shared" si="1"/>
        <v>626.75199999999995</v>
      </c>
      <c r="AT38" s="152"/>
      <c r="AV38" s="146" t="s">
        <v>170</v>
      </c>
      <c r="AW38" s="147">
        <v>9903783</v>
      </c>
      <c r="AX38" s="148">
        <v>6552712</v>
      </c>
      <c r="AY38" s="149">
        <v>2946655</v>
      </c>
      <c r="AZ38" s="148">
        <f t="shared" si="2"/>
        <v>9903.7829999999994</v>
      </c>
      <c r="BA38" s="148">
        <f t="shared" si="2"/>
        <v>6552.7120000000004</v>
      </c>
      <c r="BB38" s="148">
        <f t="shared" si="2"/>
        <v>2946.6550000000002</v>
      </c>
    </row>
    <row r="39" spans="1:54">
      <c r="AM39" s="141" t="s">
        <v>171</v>
      </c>
      <c r="AN39" s="142">
        <v>15057259</v>
      </c>
      <c r="AO39" s="142">
        <v>13383339</v>
      </c>
      <c r="AP39" s="143">
        <v>1113615</v>
      </c>
      <c r="AQ39" s="142">
        <f t="shared" si="1"/>
        <v>15057.259</v>
      </c>
      <c r="AR39" s="142">
        <f t="shared" si="1"/>
        <v>13383.339</v>
      </c>
      <c r="AS39" s="142">
        <f t="shared" si="1"/>
        <v>1113.615</v>
      </c>
      <c r="AT39" s="144" t="s">
        <v>172</v>
      </c>
      <c r="AV39" s="146" t="s">
        <v>173</v>
      </c>
      <c r="AW39" s="147">
        <v>8984460</v>
      </c>
      <c r="AX39" s="148">
        <v>6130528</v>
      </c>
      <c r="AY39" s="149">
        <v>2500651</v>
      </c>
      <c r="AZ39" s="148">
        <f t="shared" si="2"/>
        <v>8984.4599999999991</v>
      </c>
      <c r="BA39" s="148">
        <f t="shared" si="2"/>
        <v>6130.5280000000002</v>
      </c>
      <c r="BB39" s="148">
        <f t="shared" si="2"/>
        <v>2500.6509999999998</v>
      </c>
    </row>
    <row r="40" spans="1:54">
      <c r="AM40" s="141" t="s">
        <v>174</v>
      </c>
      <c r="AN40" s="142">
        <v>10309360</v>
      </c>
      <c r="AO40" s="142">
        <v>9413587</v>
      </c>
      <c r="AP40" s="143">
        <v>674685</v>
      </c>
      <c r="AQ40" s="142">
        <v>10309.36</v>
      </c>
      <c r="AR40" s="142">
        <v>9413.5869999999995</v>
      </c>
      <c r="AS40" s="142">
        <v>674.68499999999995</v>
      </c>
      <c r="AV40" s="146" t="s">
        <v>175</v>
      </c>
      <c r="AW40" s="147">
        <v>8927024</v>
      </c>
      <c r="AX40" s="148">
        <v>5925206</v>
      </c>
      <c r="AY40" s="149">
        <v>2618623</v>
      </c>
      <c r="AZ40" s="148">
        <f t="shared" si="2"/>
        <v>8927.0239999999994</v>
      </c>
      <c r="BA40" s="148">
        <f t="shared" si="2"/>
        <v>5925.2060000000001</v>
      </c>
      <c r="BB40" s="148">
        <f t="shared" si="2"/>
        <v>2618.623</v>
      </c>
    </row>
    <row r="41" spans="1:54">
      <c r="AM41" s="141" t="s">
        <v>176</v>
      </c>
      <c r="AN41" s="142">
        <v>13953181</v>
      </c>
      <c r="AO41" s="142">
        <v>12408257</v>
      </c>
      <c r="AP41" s="143">
        <v>1138152</v>
      </c>
      <c r="AQ41" s="142">
        <v>13953.181</v>
      </c>
      <c r="AR41" s="142">
        <v>12408.257</v>
      </c>
      <c r="AS41" s="142">
        <v>1138.152</v>
      </c>
      <c r="AV41" s="146" t="s">
        <v>177</v>
      </c>
      <c r="AW41" s="147">
        <v>9138928</v>
      </c>
      <c r="AX41" s="148">
        <v>5782702</v>
      </c>
      <c r="AY41" s="149">
        <v>2849656</v>
      </c>
      <c r="AZ41" s="148">
        <f t="shared" si="2"/>
        <v>9138.9279999999999</v>
      </c>
      <c r="BA41" s="148">
        <f t="shared" si="2"/>
        <v>5782.7020000000002</v>
      </c>
      <c r="BB41" s="148">
        <f t="shared" si="2"/>
        <v>2849.6559999999999</v>
      </c>
    </row>
    <row r="42" spans="1:54">
      <c r="AM42" s="141" t="s">
        <v>178</v>
      </c>
      <c r="AN42" s="142">
        <v>12325603</v>
      </c>
      <c r="AO42" s="142">
        <v>11245394</v>
      </c>
      <c r="AP42" s="143">
        <v>716530</v>
      </c>
      <c r="AQ42" s="142">
        <v>12325.602999999999</v>
      </c>
      <c r="AR42" s="142">
        <v>11245.394</v>
      </c>
      <c r="AS42" s="142">
        <v>716.53</v>
      </c>
      <c r="AT42" s="144" t="s">
        <v>178</v>
      </c>
      <c r="AV42" s="146" t="s">
        <v>179</v>
      </c>
      <c r="AW42" s="147">
        <v>8746229</v>
      </c>
      <c r="AX42" s="148">
        <v>6085706</v>
      </c>
      <c r="AY42" s="149">
        <v>2071806</v>
      </c>
      <c r="AZ42" s="148">
        <f t="shared" si="2"/>
        <v>8746.2289999999994</v>
      </c>
      <c r="BA42" s="148">
        <f t="shared" si="2"/>
        <v>6085.7060000000001</v>
      </c>
      <c r="BB42" s="148">
        <f t="shared" si="2"/>
        <v>2071.806</v>
      </c>
    </row>
    <row r="43" spans="1:54">
      <c r="AM43" s="141" t="s">
        <v>180</v>
      </c>
      <c r="AN43" s="142">
        <v>13012125</v>
      </c>
      <c r="AO43" s="142">
        <v>11750754</v>
      </c>
      <c r="AP43" s="143">
        <v>938855</v>
      </c>
      <c r="AQ43" s="142">
        <v>13012</v>
      </c>
      <c r="AR43" s="142">
        <v>11751</v>
      </c>
      <c r="AS43" s="142">
        <v>938.85500000000002</v>
      </c>
      <c r="AV43" s="146" t="s">
        <v>181</v>
      </c>
      <c r="AW43" s="147">
        <v>7777611</v>
      </c>
      <c r="AX43" s="148">
        <v>5684049</v>
      </c>
      <c r="AY43" s="149">
        <v>1684543</v>
      </c>
      <c r="AZ43" s="148">
        <f t="shared" si="2"/>
        <v>7777.6109999999999</v>
      </c>
      <c r="BA43" s="148">
        <f t="shared" si="2"/>
        <v>5684.049</v>
      </c>
      <c r="BB43" s="148">
        <f t="shared" si="2"/>
        <v>1684.5429999999999</v>
      </c>
    </row>
    <row r="44" spans="1:54">
      <c r="AM44" s="141" t="s">
        <v>182</v>
      </c>
      <c r="AN44" s="142">
        <v>13540379</v>
      </c>
      <c r="AO44" s="142">
        <v>12247744</v>
      </c>
      <c r="AP44" s="143">
        <v>986283</v>
      </c>
      <c r="AQ44" s="142">
        <v>13540</v>
      </c>
      <c r="AR44" s="142">
        <v>12248</v>
      </c>
      <c r="AS44" s="142">
        <v>986</v>
      </c>
      <c r="AV44" s="146" t="s">
        <v>183</v>
      </c>
      <c r="AW44" s="147">
        <v>9743924</v>
      </c>
      <c r="AX44" s="148">
        <v>6731112</v>
      </c>
      <c r="AY44" s="149">
        <v>2559841</v>
      </c>
      <c r="AZ44" s="148">
        <f t="shared" si="2"/>
        <v>9743.9240000000009</v>
      </c>
      <c r="BA44" s="148">
        <f t="shared" si="2"/>
        <v>6731.1120000000001</v>
      </c>
      <c r="BB44" s="148">
        <f t="shared" si="2"/>
        <v>2559.8409999999999</v>
      </c>
    </row>
    <row r="45" spans="1:54">
      <c r="AM45" s="141" t="s">
        <v>184</v>
      </c>
      <c r="AN45" s="142">
        <v>12688692</v>
      </c>
      <c r="AO45" s="142">
        <v>11495426</v>
      </c>
      <c r="AP45" s="143">
        <v>862180</v>
      </c>
      <c r="AQ45" s="142">
        <v>12689</v>
      </c>
      <c r="AR45" s="142">
        <v>11495</v>
      </c>
      <c r="AS45" s="142">
        <v>862</v>
      </c>
      <c r="AT45" s="144" t="s">
        <v>184</v>
      </c>
      <c r="AV45" s="146" t="s">
        <v>185</v>
      </c>
      <c r="AW45" s="147">
        <v>9265390</v>
      </c>
      <c r="AX45" s="148">
        <v>7462691</v>
      </c>
      <c r="AY45" s="149">
        <v>1463731</v>
      </c>
      <c r="AZ45" s="148">
        <f t="shared" si="2"/>
        <v>9265.39</v>
      </c>
      <c r="BA45" s="148">
        <f t="shared" si="2"/>
        <v>7462.6909999999998</v>
      </c>
      <c r="BB45" s="148">
        <f t="shared" si="2"/>
        <v>1463.731</v>
      </c>
    </row>
    <row r="46" spans="1:54">
      <c r="AM46" s="141" t="s">
        <v>186</v>
      </c>
      <c r="AN46" s="142">
        <v>13599327</v>
      </c>
      <c r="AO46" s="142">
        <v>12139538</v>
      </c>
      <c r="AP46" s="143">
        <v>1068943</v>
      </c>
      <c r="AQ46" s="142">
        <v>13599</v>
      </c>
      <c r="AR46" s="142">
        <v>12140</v>
      </c>
      <c r="AS46" s="142">
        <v>1069</v>
      </c>
      <c r="AV46" s="146" t="s">
        <v>187</v>
      </c>
      <c r="AW46" s="147">
        <v>6169541.5</v>
      </c>
      <c r="AX46" s="148">
        <v>4616060</v>
      </c>
      <c r="AY46" s="149">
        <v>1303227.5</v>
      </c>
      <c r="AZ46" s="148">
        <f t="shared" si="2"/>
        <v>6169.5415000000003</v>
      </c>
      <c r="BA46" s="148">
        <f t="shared" si="2"/>
        <v>4616.0600000000004</v>
      </c>
      <c r="BB46" s="148">
        <f t="shared" si="2"/>
        <v>1303.2275</v>
      </c>
    </row>
    <row r="47" spans="1:54">
      <c r="AM47" s="141" t="s">
        <v>188</v>
      </c>
      <c r="AN47" s="142">
        <v>12689729</v>
      </c>
      <c r="AO47" s="142">
        <v>11426438</v>
      </c>
      <c r="AP47" s="143">
        <v>959038</v>
      </c>
      <c r="AQ47" s="142">
        <v>12690</v>
      </c>
      <c r="AR47" s="142">
        <v>11426</v>
      </c>
      <c r="AS47" s="142">
        <v>959</v>
      </c>
      <c r="AV47" s="164" t="s">
        <v>189</v>
      </c>
      <c r="AW47" s="145">
        <v>6888624</v>
      </c>
      <c r="AX47" s="142">
        <v>4634432</v>
      </c>
      <c r="AY47" s="143">
        <v>1901783</v>
      </c>
      <c r="AZ47" s="142">
        <f t="shared" si="2"/>
        <v>6888.6239999999998</v>
      </c>
      <c r="BA47" s="142">
        <f t="shared" si="2"/>
        <v>4634.4319999999998</v>
      </c>
      <c r="BB47" s="142">
        <f t="shared" si="2"/>
        <v>1901.7829999999999</v>
      </c>
    </row>
    <row r="48" spans="1:54">
      <c r="AM48" s="141" t="s">
        <v>190</v>
      </c>
      <c r="AN48" s="142">
        <v>12058692</v>
      </c>
      <c r="AO48" s="142">
        <v>11109879</v>
      </c>
      <c r="AP48" s="143">
        <v>764343</v>
      </c>
      <c r="AQ48" s="142">
        <v>12059</v>
      </c>
      <c r="AR48" s="142">
        <v>11110</v>
      </c>
      <c r="AS48" s="142">
        <v>764</v>
      </c>
      <c r="AT48" s="144" t="s">
        <v>190</v>
      </c>
      <c r="AV48" s="164" t="s">
        <v>191</v>
      </c>
      <c r="AW48" s="150">
        <v>6464230</v>
      </c>
      <c r="AX48" s="150">
        <v>3871472</v>
      </c>
      <c r="AY48" s="151">
        <v>2344384</v>
      </c>
      <c r="AZ48" s="142">
        <f t="shared" si="2"/>
        <v>6464.23</v>
      </c>
      <c r="BA48" s="142">
        <f t="shared" si="2"/>
        <v>3871.4720000000002</v>
      </c>
      <c r="BB48" s="142">
        <f t="shared" si="2"/>
        <v>2344.384</v>
      </c>
    </row>
    <row r="49" spans="39:54">
      <c r="AM49" s="141" t="s">
        <v>192</v>
      </c>
      <c r="AN49" s="142">
        <v>13804680</v>
      </c>
      <c r="AO49" s="142">
        <v>12627020</v>
      </c>
      <c r="AP49" s="143">
        <v>917910</v>
      </c>
      <c r="AQ49" s="142">
        <v>13805</v>
      </c>
      <c r="AR49" s="142">
        <v>12627</v>
      </c>
      <c r="AS49" s="142">
        <v>918</v>
      </c>
      <c r="AV49" s="164" t="s">
        <v>193</v>
      </c>
      <c r="AW49" s="150">
        <v>8393603</v>
      </c>
      <c r="AX49" s="150">
        <v>4966324</v>
      </c>
      <c r="AY49" s="151">
        <v>3124378</v>
      </c>
      <c r="AZ49" s="142">
        <f t="shared" si="2"/>
        <v>8393.6029999999992</v>
      </c>
      <c r="BA49" s="142">
        <f t="shared" si="2"/>
        <v>4966.3239999999996</v>
      </c>
      <c r="BB49" s="142">
        <f t="shared" si="2"/>
        <v>3124.3780000000002</v>
      </c>
    </row>
    <row r="50" spans="39:54">
      <c r="AM50" s="141" t="s">
        <v>194</v>
      </c>
      <c r="AN50" s="142">
        <v>11903376</v>
      </c>
      <c r="AO50" s="142">
        <v>11297489</v>
      </c>
      <c r="AP50" s="143">
        <v>454570</v>
      </c>
      <c r="AQ50" s="142">
        <v>11903</v>
      </c>
      <c r="AR50" s="142">
        <v>11297</v>
      </c>
      <c r="AS50" s="142">
        <v>455</v>
      </c>
      <c r="AV50" s="164" t="s">
        <v>195</v>
      </c>
      <c r="AW50" s="145">
        <v>9311519</v>
      </c>
      <c r="AX50" s="142">
        <v>5330087</v>
      </c>
      <c r="AY50" s="143">
        <v>3565070</v>
      </c>
      <c r="AZ50" s="142">
        <f t="shared" si="2"/>
        <v>9311.5190000000002</v>
      </c>
      <c r="BA50" s="142">
        <f t="shared" si="2"/>
        <v>5330.0870000000004</v>
      </c>
      <c r="BB50" s="142">
        <f t="shared" si="2"/>
        <v>3565.07</v>
      </c>
    </row>
    <row r="51" spans="39:54">
      <c r="AM51" s="141" t="s">
        <v>196</v>
      </c>
      <c r="AN51" s="142">
        <v>11479512</v>
      </c>
      <c r="AO51" s="142">
        <v>10671207</v>
      </c>
      <c r="AP51" s="143">
        <v>651143</v>
      </c>
      <c r="AQ51" s="142">
        <v>11480</v>
      </c>
      <c r="AR51" s="142">
        <v>10671</v>
      </c>
      <c r="AS51" s="142">
        <v>651</v>
      </c>
      <c r="AT51" s="144" t="s">
        <v>196</v>
      </c>
      <c r="AV51" s="164" t="s">
        <v>197</v>
      </c>
      <c r="AW51" s="150">
        <v>8612590</v>
      </c>
      <c r="AX51" s="150">
        <v>5290798</v>
      </c>
      <c r="AY51" s="151">
        <v>2898672</v>
      </c>
      <c r="AZ51" s="142">
        <f t="shared" si="2"/>
        <v>8612.59</v>
      </c>
      <c r="BA51" s="142">
        <f t="shared" si="2"/>
        <v>5290.7979999999998</v>
      </c>
      <c r="BB51" s="142">
        <f t="shared" si="2"/>
        <v>2898.672</v>
      </c>
    </row>
    <row r="52" spans="39:54">
      <c r="AM52" s="141" t="s">
        <v>198</v>
      </c>
      <c r="AN52" s="142">
        <v>11068593</v>
      </c>
      <c r="AO52" s="142">
        <v>10206220</v>
      </c>
      <c r="AP52" s="143">
        <v>677499</v>
      </c>
      <c r="AQ52" s="142">
        <v>11069</v>
      </c>
      <c r="AR52" s="142">
        <v>10206</v>
      </c>
      <c r="AS52" s="142">
        <v>677</v>
      </c>
      <c r="AV52" s="164" t="s">
        <v>199</v>
      </c>
      <c r="AW52" s="150">
        <v>8262723</v>
      </c>
      <c r="AX52" s="150">
        <v>5084914</v>
      </c>
      <c r="AY52" s="151">
        <v>2864210</v>
      </c>
      <c r="AZ52" s="142">
        <f t="shared" si="2"/>
        <v>8262.723</v>
      </c>
      <c r="BA52" s="142">
        <f t="shared" si="2"/>
        <v>5084.9139999999998</v>
      </c>
      <c r="BB52" s="142">
        <f t="shared" si="2"/>
        <v>2864.21</v>
      </c>
    </row>
    <row r="53" spans="39:54">
      <c r="AM53" s="141" t="s">
        <v>200</v>
      </c>
      <c r="AN53" s="142">
        <v>14674134</v>
      </c>
      <c r="AO53" s="142">
        <v>13008025</v>
      </c>
      <c r="AP53" s="143">
        <v>1231026</v>
      </c>
      <c r="AQ53" s="142">
        <v>14674</v>
      </c>
      <c r="AR53" s="142">
        <v>13008</v>
      </c>
      <c r="AS53" s="142">
        <v>1231</v>
      </c>
      <c r="AV53" s="164" t="s">
        <v>201</v>
      </c>
      <c r="AW53" s="145">
        <v>9563307</v>
      </c>
      <c r="AX53" s="142">
        <v>5706837</v>
      </c>
      <c r="AY53" s="143">
        <v>3522238</v>
      </c>
      <c r="AZ53" s="142">
        <f t="shared" si="2"/>
        <v>9563.3070000000007</v>
      </c>
      <c r="BA53" s="142">
        <f t="shared" si="2"/>
        <v>5706.8370000000004</v>
      </c>
      <c r="BB53" s="142">
        <f t="shared" si="2"/>
        <v>3522.2379999999998</v>
      </c>
    </row>
    <row r="54" spans="39:54">
      <c r="AM54" s="141" t="s">
        <v>202</v>
      </c>
      <c r="AN54" s="142">
        <v>10435246</v>
      </c>
      <c r="AO54" s="142">
        <v>9367580</v>
      </c>
      <c r="AP54" s="143">
        <v>635906</v>
      </c>
      <c r="AQ54" s="142">
        <v>10435</v>
      </c>
      <c r="AR54" s="142">
        <v>9368</v>
      </c>
      <c r="AS54" s="142">
        <v>636</v>
      </c>
      <c r="AT54" s="144" t="s">
        <v>203</v>
      </c>
      <c r="AV54" s="164" t="s">
        <v>204</v>
      </c>
      <c r="AW54" s="150">
        <v>9345055</v>
      </c>
      <c r="AX54" s="150">
        <v>5730547</v>
      </c>
      <c r="AY54" s="151">
        <v>3255113</v>
      </c>
      <c r="AZ54" s="142">
        <f t="shared" si="2"/>
        <v>9345.0550000000003</v>
      </c>
      <c r="BA54" s="142">
        <f t="shared" si="2"/>
        <v>5730.5469999999996</v>
      </c>
      <c r="BB54" s="142">
        <f t="shared" si="2"/>
        <v>3255.1129999999998</v>
      </c>
    </row>
    <row r="55" spans="39:54">
      <c r="AM55" s="141" t="s">
        <v>205</v>
      </c>
      <c r="AN55" s="142">
        <v>11701189</v>
      </c>
      <c r="AO55" s="142">
        <v>10308851</v>
      </c>
      <c r="AP55" s="143">
        <v>856539</v>
      </c>
      <c r="AQ55" s="142">
        <v>11701</v>
      </c>
      <c r="AR55" s="142">
        <v>10309</v>
      </c>
      <c r="AS55" s="142">
        <v>857</v>
      </c>
      <c r="AV55" s="164" t="s">
        <v>206</v>
      </c>
      <c r="AW55" s="150">
        <v>9517006</v>
      </c>
      <c r="AX55" s="150">
        <v>5749648</v>
      </c>
      <c r="AY55" s="151">
        <v>3453717</v>
      </c>
      <c r="AZ55" s="142">
        <f t="shared" si="2"/>
        <v>9517.0059999999994</v>
      </c>
      <c r="BA55" s="142">
        <f t="shared" si="2"/>
        <v>5749.6480000000001</v>
      </c>
      <c r="BB55" s="142">
        <f t="shared" si="2"/>
        <v>3453.7170000000001</v>
      </c>
    </row>
    <row r="56" spans="39:54">
      <c r="AM56" s="141" t="s">
        <v>207</v>
      </c>
      <c r="AN56" s="142">
        <v>13044633</v>
      </c>
      <c r="AO56" s="142">
        <v>11138675</v>
      </c>
      <c r="AP56" s="143">
        <v>1229234</v>
      </c>
      <c r="AQ56" s="142">
        <v>13045</v>
      </c>
      <c r="AR56" s="142">
        <v>11139</v>
      </c>
      <c r="AS56" s="142">
        <v>1229</v>
      </c>
      <c r="AV56" s="164" t="s">
        <v>208</v>
      </c>
      <c r="AW56" s="145">
        <v>9089255</v>
      </c>
      <c r="AX56" s="142">
        <v>6452391</v>
      </c>
      <c r="AY56" s="143">
        <v>2265033</v>
      </c>
      <c r="AZ56" s="142">
        <f t="shared" si="2"/>
        <v>9089.2549999999992</v>
      </c>
      <c r="BA56" s="142">
        <f t="shared" si="2"/>
        <v>6452.3909999999996</v>
      </c>
      <c r="BB56" s="142">
        <f t="shared" si="2"/>
        <v>2265.0329999999999</v>
      </c>
    </row>
    <row r="57" spans="39:54">
      <c r="AM57" s="141" t="s">
        <v>209</v>
      </c>
      <c r="AN57" s="142">
        <v>12087459</v>
      </c>
      <c r="AO57" s="142">
        <v>10745755</v>
      </c>
      <c r="AP57" s="143">
        <v>946464</v>
      </c>
      <c r="AQ57" s="142">
        <v>12087</v>
      </c>
      <c r="AR57" s="142">
        <v>10746</v>
      </c>
      <c r="AS57" s="142">
        <v>946</v>
      </c>
      <c r="AT57" s="144" t="s">
        <v>209</v>
      </c>
      <c r="AV57" s="164" t="s">
        <v>210</v>
      </c>
      <c r="AW57" s="150">
        <v>8902795</v>
      </c>
      <c r="AX57" s="150">
        <v>6679218</v>
      </c>
      <c r="AY57" s="151">
        <v>1855182</v>
      </c>
      <c r="AZ57" s="142">
        <f t="shared" si="2"/>
        <v>8902.7950000000001</v>
      </c>
      <c r="BA57" s="142">
        <f t="shared" si="2"/>
        <v>6679.2179999999998</v>
      </c>
      <c r="BB57" s="142">
        <f t="shared" si="2"/>
        <v>1855.182</v>
      </c>
    </row>
    <row r="58" spans="39:54">
      <c r="AM58" s="141" t="s">
        <v>211</v>
      </c>
      <c r="AN58" s="142">
        <v>13052880</v>
      </c>
      <c r="AO58" s="142">
        <v>11344359</v>
      </c>
      <c r="AP58" s="143">
        <v>1288795</v>
      </c>
      <c r="AQ58" s="142">
        <v>13053</v>
      </c>
      <c r="AR58" s="142">
        <v>11344</v>
      </c>
      <c r="AS58" s="142">
        <v>1289</v>
      </c>
      <c r="AV58" s="164" t="s">
        <v>212</v>
      </c>
      <c r="AW58" s="150">
        <v>8822354</v>
      </c>
      <c r="AX58" s="150">
        <v>7110271</v>
      </c>
      <c r="AY58" s="151">
        <v>1349071</v>
      </c>
      <c r="AZ58" s="142">
        <f t="shared" si="2"/>
        <v>8822.3539999999994</v>
      </c>
      <c r="BA58" s="142">
        <f t="shared" si="2"/>
        <v>7110.2709999999997</v>
      </c>
      <c r="BB58" s="142">
        <f t="shared" si="2"/>
        <v>1349.0709999999999</v>
      </c>
    </row>
    <row r="59" spans="39:54">
      <c r="AM59" s="141" t="s">
        <v>213</v>
      </c>
      <c r="AN59" s="142">
        <v>12860096</v>
      </c>
      <c r="AO59" s="142">
        <v>11480239</v>
      </c>
      <c r="AP59" s="143">
        <v>1034277</v>
      </c>
      <c r="AQ59" s="142">
        <v>12860</v>
      </c>
      <c r="AR59" s="142">
        <v>11480</v>
      </c>
      <c r="AS59" s="142">
        <v>1034</v>
      </c>
    </row>
    <row r="60" spans="39:54">
      <c r="AM60" s="141" t="s">
        <v>214</v>
      </c>
      <c r="AN60" s="142">
        <v>11794593</v>
      </c>
      <c r="AO60" s="142">
        <v>10394002</v>
      </c>
      <c r="AP60" s="143">
        <v>1134899</v>
      </c>
      <c r="AQ60" s="142">
        <v>11795</v>
      </c>
      <c r="AR60" s="142">
        <v>10394</v>
      </c>
      <c r="AS60" s="142">
        <v>1135</v>
      </c>
      <c r="AT60" s="144" t="s">
        <v>214</v>
      </c>
      <c r="AV60" s="144" t="s">
        <v>215</v>
      </c>
      <c r="AW60" s="145">
        <v>9848195</v>
      </c>
      <c r="AX60" s="142">
        <v>7887411</v>
      </c>
      <c r="AY60" s="143">
        <v>1528451</v>
      </c>
      <c r="AZ60" s="142">
        <v>9848.1949999999997</v>
      </c>
      <c r="BA60" s="142">
        <v>7887.4110000000001</v>
      </c>
      <c r="BB60" s="142">
        <v>1528.451</v>
      </c>
    </row>
    <row r="61" spans="39:54">
      <c r="AM61" s="141" t="s">
        <v>216</v>
      </c>
      <c r="AN61" s="142">
        <v>12547983</v>
      </c>
      <c r="AO61" s="142">
        <v>11372732</v>
      </c>
      <c r="AP61" s="143">
        <v>864305</v>
      </c>
      <c r="AQ61" s="142">
        <v>12548</v>
      </c>
      <c r="AR61" s="142">
        <v>11373</v>
      </c>
      <c r="AS61" s="142">
        <v>864</v>
      </c>
      <c r="AV61" s="144" t="s">
        <v>217</v>
      </c>
      <c r="AW61" s="145">
        <v>11440124</v>
      </c>
      <c r="AX61" s="142">
        <v>8373552</v>
      </c>
      <c r="AY61" s="143">
        <v>2009930</v>
      </c>
      <c r="AZ61" s="142">
        <v>11440.124</v>
      </c>
      <c r="BA61" s="142">
        <v>8373.5519999999997</v>
      </c>
      <c r="BB61" s="142">
        <v>2009.93</v>
      </c>
    </row>
    <row r="62" spans="39:54">
      <c r="AM62" s="141" t="s">
        <v>218</v>
      </c>
      <c r="AN62" s="142">
        <v>11425019</v>
      </c>
      <c r="AO62" s="142">
        <v>10385172</v>
      </c>
      <c r="AP62" s="143">
        <v>780805</v>
      </c>
      <c r="AQ62" s="142">
        <v>11425</v>
      </c>
      <c r="AR62" s="142">
        <v>10385</v>
      </c>
      <c r="AS62" s="142">
        <v>781</v>
      </c>
      <c r="AV62" s="144" t="s">
        <v>219</v>
      </c>
      <c r="AW62" s="145">
        <v>11089716</v>
      </c>
      <c r="AX62" s="142">
        <v>8437078</v>
      </c>
      <c r="AY62" s="143">
        <v>2046398</v>
      </c>
      <c r="AZ62" s="142">
        <v>11089.716</v>
      </c>
      <c r="BA62" s="142">
        <v>8437.0779999999995</v>
      </c>
      <c r="BB62" s="142">
        <v>2046.3979999999999</v>
      </c>
    </row>
    <row r="63" spans="39:54">
      <c r="AM63" s="141" t="s">
        <v>220</v>
      </c>
      <c r="AN63" s="142">
        <v>14952832</v>
      </c>
      <c r="AO63" s="142">
        <v>12723285</v>
      </c>
      <c r="AP63" s="143">
        <v>1915917</v>
      </c>
      <c r="AQ63" s="142">
        <v>14953</v>
      </c>
      <c r="AR63" s="142">
        <v>12723</v>
      </c>
      <c r="AS63" s="142">
        <v>1916</v>
      </c>
      <c r="AT63" s="144" t="s">
        <v>220</v>
      </c>
      <c r="AV63" s="144" t="s">
        <v>221</v>
      </c>
      <c r="AW63" s="145">
        <v>11574838</v>
      </c>
      <c r="AX63" s="142">
        <v>10107235</v>
      </c>
      <c r="AY63" s="143">
        <v>987897</v>
      </c>
      <c r="AZ63" s="142">
        <v>11574.838</v>
      </c>
      <c r="BA63" s="142">
        <v>10107.235000000001</v>
      </c>
      <c r="BB63" s="142">
        <v>987.89700000000005</v>
      </c>
    </row>
    <row r="64" spans="39:54">
      <c r="AM64" s="141" t="s">
        <v>222</v>
      </c>
      <c r="AN64" s="142">
        <v>11160283</v>
      </c>
      <c r="AO64" s="142">
        <v>9050438</v>
      </c>
      <c r="AP64" s="143">
        <v>1815724</v>
      </c>
      <c r="AQ64" s="142">
        <v>11160</v>
      </c>
      <c r="AR64" s="142">
        <v>9050</v>
      </c>
      <c r="AS64" s="142">
        <v>1816</v>
      </c>
      <c r="AV64" s="144" t="s">
        <v>223</v>
      </c>
      <c r="AW64" s="145">
        <v>8968254</v>
      </c>
      <c r="AX64" s="142">
        <v>7979268</v>
      </c>
      <c r="AY64" s="143">
        <v>710861</v>
      </c>
      <c r="AZ64" s="142">
        <v>8968.2540000000008</v>
      </c>
      <c r="BA64" s="142">
        <v>7979.268</v>
      </c>
      <c r="BB64" s="142">
        <v>710.86099999999999</v>
      </c>
    </row>
    <row r="65" spans="39:54">
      <c r="AM65" s="141">
        <v>10703</v>
      </c>
      <c r="AN65" s="142">
        <v>15467542</v>
      </c>
      <c r="AO65" s="142">
        <v>13226150</v>
      </c>
      <c r="AP65" s="143">
        <v>1892840</v>
      </c>
      <c r="AQ65" s="142">
        <v>15468</v>
      </c>
      <c r="AR65" s="142">
        <v>13226</v>
      </c>
      <c r="AS65" s="142">
        <v>1893</v>
      </c>
      <c r="AV65" s="144" t="s">
        <v>224</v>
      </c>
      <c r="AW65" s="145">
        <v>10612523</v>
      </c>
      <c r="AX65" s="142">
        <v>9088091</v>
      </c>
      <c r="AY65" s="143">
        <v>1137645</v>
      </c>
      <c r="AZ65" s="142">
        <v>10612.522999999999</v>
      </c>
      <c r="BA65" s="142">
        <v>9088.0910000000003</v>
      </c>
      <c r="BB65" s="142">
        <v>1137.645</v>
      </c>
    </row>
    <row r="66" spans="39:54">
      <c r="AM66" s="141" t="s">
        <v>225</v>
      </c>
      <c r="AN66" s="142">
        <v>13628822</v>
      </c>
      <c r="AO66" s="142">
        <v>11874360</v>
      </c>
      <c r="AP66" s="143">
        <v>1374412</v>
      </c>
      <c r="AQ66" s="142">
        <v>13629</v>
      </c>
      <c r="AR66" s="142">
        <v>11874</v>
      </c>
      <c r="AS66" s="142">
        <v>1374</v>
      </c>
      <c r="AT66" s="144" t="s">
        <v>226</v>
      </c>
      <c r="AV66" s="144" t="s">
        <v>227</v>
      </c>
      <c r="AW66" s="145">
        <v>9969199</v>
      </c>
      <c r="AX66" s="142">
        <v>8903779</v>
      </c>
      <c r="AY66" s="143">
        <v>826804</v>
      </c>
      <c r="AZ66" s="142">
        <v>9969.1990000000005</v>
      </c>
      <c r="BA66" s="142">
        <v>8903.7790000000005</v>
      </c>
      <c r="BB66" s="142">
        <v>826.80399999999997</v>
      </c>
    </row>
    <row r="67" spans="39:54">
      <c r="AM67" s="141" t="s">
        <v>228</v>
      </c>
      <c r="AN67" s="142">
        <v>15994183</v>
      </c>
      <c r="AO67" s="142">
        <v>13665253</v>
      </c>
      <c r="AP67" s="143">
        <v>1863831</v>
      </c>
      <c r="AQ67" s="142">
        <v>15994</v>
      </c>
      <c r="AR67" s="142">
        <v>13665</v>
      </c>
      <c r="AS67" s="142">
        <v>1864</v>
      </c>
      <c r="AV67" s="144" t="s">
        <v>229</v>
      </c>
      <c r="AW67" s="145">
        <v>9683885</v>
      </c>
      <c r="AX67" s="142">
        <v>8561660</v>
      </c>
      <c r="AY67" s="143">
        <v>885738</v>
      </c>
      <c r="AZ67" s="142">
        <v>9683.8850000000002</v>
      </c>
      <c r="BA67" s="142">
        <v>8561.66</v>
      </c>
      <c r="BB67" s="142">
        <v>885.73800000000006</v>
      </c>
    </row>
    <row r="68" spans="39:54">
      <c r="AM68" s="141">
        <v>10706</v>
      </c>
      <c r="AN68" s="142">
        <v>14726322</v>
      </c>
      <c r="AO68" s="142">
        <v>12968373</v>
      </c>
      <c r="AP68" s="143">
        <v>1351297</v>
      </c>
      <c r="AQ68" s="142">
        <v>14726</v>
      </c>
      <c r="AR68" s="142">
        <v>12968</v>
      </c>
      <c r="AS68" s="142">
        <v>1351</v>
      </c>
      <c r="AV68" s="144" t="s">
        <v>230</v>
      </c>
      <c r="AW68" s="145">
        <v>8165684</v>
      </c>
      <c r="AX68" s="142">
        <v>7345199</v>
      </c>
      <c r="AY68" s="143">
        <v>440191</v>
      </c>
      <c r="AZ68" s="142">
        <v>8165.6840000000002</v>
      </c>
      <c r="BA68" s="142">
        <v>7345.1989999999996</v>
      </c>
      <c r="BB68" s="142">
        <v>440.19099999999997</v>
      </c>
    </row>
    <row r="69" spans="39:54">
      <c r="AM69" s="141" t="s">
        <v>231</v>
      </c>
      <c r="AN69" s="142">
        <v>14784420</v>
      </c>
      <c r="AO69" s="142">
        <v>13247989</v>
      </c>
      <c r="AP69" s="143">
        <v>1117395</v>
      </c>
      <c r="AQ69" s="142">
        <v>14784</v>
      </c>
      <c r="AR69" s="142">
        <v>13248</v>
      </c>
      <c r="AS69" s="142">
        <v>1117</v>
      </c>
      <c r="AT69" s="144" t="s">
        <v>232</v>
      </c>
      <c r="AV69" s="144" t="s">
        <v>101</v>
      </c>
      <c r="AW69" s="145">
        <v>11713699</v>
      </c>
      <c r="AX69" s="142">
        <v>10776315</v>
      </c>
      <c r="AY69" s="143">
        <v>606026</v>
      </c>
      <c r="AZ69" s="142">
        <v>11713.699000000001</v>
      </c>
      <c r="BA69" s="142">
        <v>10776.315000000001</v>
      </c>
      <c r="BB69" s="142">
        <v>606.02599999999995</v>
      </c>
    </row>
    <row r="70" spans="39:54">
      <c r="AM70" s="141" t="s">
        <v>233</v>
      </c>
      <c r="AN70" s="142">
        <v>15373806</v>
      </c>
      <c r="AO70" s="142">
        <v>13743586</v>
      </c>
      <c r="AP70" s="143">
        <v>1192425</v>
      </c>
      <c r="AQ70" s="142">
        <v>15374</v>
      </c>
      <c r="AR70" s="142">
        <v>13744</v>
      </c>
      <c r="AS70" s="142">
        <v>1192</v>
      </c>
      <c r="AV70" s="144" t="s">
        <v>107</v>
      </c>
      <c r="AW70" s="145">
        <v>11715533</v>
      </c>
      <c r="AX70" s="142">
        <v>10698044</v>
      </c>
      <c r="AY70" s="143">
        <v>649559</v>
      </c>
      <c r="AZ70" s="142">
        <v>11715.532999999999</v>
      </c>
      <c r="BA70" s="142">
        <v>10698.044</v>
      </c>
      <c r="BB70" s="142">
        <v>649.55899999999997</v>
      </c>
    </row>
    <row r="71" spans="39:54">
      <c r="AM71" s="141" t="s">
        <v>234</v>
      </c>
      <c r="AN71" s="142">
        <v>12793512</v>
      </c>
      <c r="AO71" s="142">
        <v>11398214</v>
      </c>
      <c r="AP71" s="143">
        <v>1093111</v>
      </c>
      <c r="AQ71" s="142">
        <v>12794</v>
      </c>
      <c r="AR71" s="142">
        <v>11398</v>
      </c>
      <c r="AS71" s="142">
        <v>1093</v>
      </c>
      <c r="AV71" s="144" t="s">
        <v>113</v>
      </c>
      <c r="AW71" s="145">
        <v>11656347</v>
      </c>
      <c r="AX71" s="142">
        <v>10727910</v>
      </c>
      <c r="AY71" s="143">
        <v>547766</v>
      </c>
      <c r="AZ71" s="142">
        <v>11656.347</v>
      </c>
      <c r="BA71" s="142">
        <v>10727.91</v>
      </c>
      <c r="BB71" s="142">
        <v>547.76599999999996</v>
      </c>
    </row>
    <row r="72" spans="39:54">
      <c r="AM72" s="141" t="s">
        <v>235</v>
      </c>
      <c r="AN72" s="142">
        <v>15071842</v>
      </c>
      <c r="AO72" s="142">
        <v>13139781</v>
      </c>
      <c r="AP72" s="143">
        <v>1398521</v>
      </c>
      <c r="AQ72" s="142">
        <v>15072</v>
      </c>
      <c r="AR72" s="142">
        <v>13140</v>
      </c>
      <c r="AS72" s="142">
        <v>1399</v>
      </c>
      <c r="AT72" s="144" t="s">
        <v>235</v>
      </c>
      <c r="AV72" s="144" t="s">
        <v>119</v>
      </c>
      <c r="AW72" s="145">
        <v>10888925</v>
      </c>
      <c r="AX72" s="142">
        <v>10162943</v>
      </c>
      <c r="AY72" s="143">
        <v>347454</v>
      </c>
      <c r="AZ72" s="142">
        <v>10888.924999999999</v>
      </c>
      <c r="BA72" s="142">
        <v>10162.942999999999</v>
      </c>
      <c r="BB72" s="142">
        <v>347.45400000000001</v>
      </c>
    </row>
    <row r="73" spans="39:54">
      <c r="AM73" s="141" t="s">
        <v>236</v>
      </c>
      <c r="AN73" s="142">
        <v>14930492</v>
      </c>
      <c r="AO73" s="142">
        <v>12916600</v>
      </c>
      <c r="AP73" s="143">
        <v>1700212</v>
      </c>
      <c r="AQ73" s="142">
        <v>14930</v>
      </c>
      <c r="AR73" s="142">
        <v>12917</v>
      </c>
      <c r="AS73" s="142">
        <v>1700</v>
      </c>
      <c r="AV73" s="144" t="s">
        <v>121</v>
      </c>
      <c r="AW73" s="145">
        <v>17205163</v>
      </c>
      <c r="AX73" s="142">
        <v>16306900</v>
      </c>
      <c r="AY73" s="143">
        <v>500675</v>
      </c>
      <c r="AZ73" s="142">
        <v>17205.163</v>
      </c>
      <c r="BA73" s="142">
        <v>16306.9</v>
      </c>
      <c r="BB73" s="142">
        <v>500.67500000000001</v>
      </c>
    </row>
    <row r="74" spans="39:54">
      <c r="AM74" s="141" t="s">
        <v>237</v>
      </c>
      <c r="AN74" s="142">
        <v>13576418</v>
      </c>
      <c r="AO74" s="142">
        <v>11793771</v>
      </c>
      <c r="AP74" s="143">
        <v>1568111</v>
      </c>
      <c r="AQ74" s="142">
        <v>13576</v>
      </c>
      <c r="AR74" s="142">
        <v>11794</v>
      </c>
      <c r="AS74" s="142">
        <v>1568</v>
      </c>
      <c r="AV74" s="144" t="s">
        <v>124</v>
      </c>
      <c r="AW74" s="145">
        <v>13659581</v>
      </c>
      <c r="AX74" s="142">
        <v>12781739</v>
      </c>
      <c r="AY74" s="143">
        <v>441207</v>
      </c>
      <c r="AZ74" s="142">
        <v>13659.581</v>
      </c>
      <c r="BA74" s="142">
        <v>12781.739</v>
      </c>
      <c r="BB74" s="142">
        <v>441.20699999999999</v>
      </c>
    </row>
    <row r="75" spans="39:54">
      <c r="AM75" s="141" t="s">
        <v>238</v>
      </c>
      <c r="AN75" s="142">
        <v>16956581</v>
      </c>
      <c r="AO75" s="142">
        <v>14848223</v>
      </c>
      <c r="AP75" s="143">
        <v>1886282</v>
      </c>
      <c r="AQ75" s="142">
        <v>16957</v>
      </c>
      <c r="AR75" s="142">
        <v>14848</v>
      </c>
      <c r="AS75" s="142">
        <v>1886</v>
      </c>
      <c r="AT75" s="144" t="s">
        <v>238</v>
      </c>
      <c r="AV75" s="144" t="s">
        <v>126</v>
      </c>
      <c r="AW75" s="145">
        <v>14599945</v>
      </c>
      <c r="AX75" s="142">
        <v>13114019</v>
      </c>
      <c r="AY75" s="143">
        <v>771179</v>
      </c>
      <c r="AZ75" s="142">
        <v>14599.945</v>
      </c>
      <c r="BA75" s="142">
        <v>13114.019</v>
      </c>
      <c r="BB75" s="142">
        <v>771.17899999999997</v>
      </c>
    </row>
    <row r="76" spans="39:54">
      <c r="AM76" s="141" t="s">
        <v>239</v>
      </c>
      <c r="AN76" s="142">
        <v>10791264</v>
      </c>
      <c r="AO76" s="142">
        <v>9881959</v>
      </c>
      <c r="AP76" s="143">
        <v>786566</v>
      </c>
      <c r="AQ76" s="142">
        <v>10791</v>
      </c>
      <c r="AR76" s="142">
        <v>9882</v>
      </c>
      <c r="AS76" s="142">
        <v>787</v>
      </c>
      <c r="AV76" s="144" t="s">
        <v>128</v>
      </c>
      <c r="AW76" s="145">
        <v>13973265</v>
      </c>
      <c r="AX76" s="142">
        <v>12679576</v>
      </c>
      <c r="AY76" s="143">
        <v>605394</v>
      </c>
      <c r="AZ76" s="142">
        <v>13973.264999999999</v>
      </c>
      <c r="BA76" s="142">
        <v>12679.575999999999</v>
      </c>
      <c r="BB76" s="142">
        <v>605.39400000000001</v>
      </c>
    </row>
    <row r="77" spans="39:54">
      <c r="AM77" s="141" t="s">
        <v>240</v>
      </c>
      <c r="AN77" s="142">
        <v>14807200</v>
      </c>
      <c r="AO77" s="142">
        <v>12647589</v>
      </c>
      <c r="AP77" s="143">
        <v>1980846</v>
      </c>
      <c r="AQ77" s="142">
        <v>14807</v>
      </c>
      <c r="AR77" s="142">
        <v>12648</v>
      </c>
      <c r="AS77" s="142">
        <v>1981</v>
      </c>
      <c r="AV77" s="144" t="s">
        <v>130</v>
      </c>
      <c r="AW77" s="145">
        <v>12020442</v>
      </c>
      <c r="AX77" s="142">
        <v>10624448</v>
      </c>
      <c r="AY77" s="143">
        <v>748472</v>
      </c>
      <c r="AZ77" s="142">
        <v>12020.441999999999</v>
      </c>
      <c r="BA77" s="142">
        <v>10624.448</v>
      </c>
      <c r="BB77" s="142">
        <v>748.47199999999998</v>
      </c>
    </row>
    <row r="78" spans="39:54">
      <c r="AM78" s="141">
        <v>10804</v>
      </c>
      <c r="AN78" s="142">
        <v>13790477</v>
      </c>
      <c r="AO78" s="142">
        <v>12302213</v>
      </c>
      <c r="AP78" s="143">
        <v>1333389</v>
      </c>
      <c r="AQ78" s="142">
        <v>13790</v>
      </c>
      <c r="AR78" s="142">
        <v>12302</v>
      </c>
      <c r="AS78" s="142">
        <v>1333</v>
      </c>
      <c r="AT78" s="144" t="s">
        <v>241</v>
      </c>
      <c r="AV78" s="144" t="s">
        <v>132</v>
      </c>
      <c r="AW78" s="145">
        <v>11432368</v>
      </c>
      <c r="AX78" s="142">
        <v>10364627</v>
      </c>
      <c r="AY78" s="143">
        <v>620047</v>
      </c>
      <c r="AZ78" s="142">
        <v>11432.368</v>
      </c>
      <c r="BA78" s="142">
        <v>10364.627</v>
      </c>
      <c r="BB78" s="142">
        <v>620.04700000000003</v>
      </c>
    </row>
    <row r="79" spans="39:54">
      <c r="AV79" s="144" t="s">
        <v>134</v>
      </c>
      <c r="AW79" s="145">
        <v>12755431</v>
      </c>
      <c r="AX79" s="142">
        <v>11467656</v>
      </c>
      <c r="AY79" s="143">
        <v>700966</v>
      </c>
      <c r="AZ79" s="142">
        <v>12755.431</v>
      </c>
      <c r="BA79" s="142">
        <v>11467.656000000001</v>
      </c>
      <c r="BB79" s="142">
        <v>700.96600000000001</v>
      </c>
    </row>
    <row r="80" spans="39:54">
      <c r="AV80" s="141" t="s">
        <v>136</v>
      </c>
      <c r="AW80" s="142">
        <v>12013190</v>
      </c>
      <c r="AX80" s="142">
        <v>11016323</v>
      </c>
      <c r="AY80" s="143">
        <v>529477</v>
      </c>
      <c r="AZ80" s="142">
        <f t="shared" ref="AZ80:BB87" si="3">AW80/1000</f>
        <v>12013.19</v>
      </c>
      <c r="BA80" s="142">
        <f t="shared" si="3"/>
        <v>11016.323</v>
      </c>
      <c r="BB80" s="142">
        <f t="shared" si="3"/>
        <v>529.47699999999998</v>
      </c>
    </row>
    <row r="81" spans="48:54">
      <c r="AV81" s="141" t="s">
        <v>138</v>
      </c>
      <c r="AW81" s="142">
        <v>14535390</v>
      </c>
      <c r="AX81" s="142">
        <v>13367321</v>
      </c>
      <c r="AY81" s="143">
        <v>672338</v>
      </c>
      <c r="AZ81" s="142">
        <f t="shared" si="3"/>
        <v>14535.39</v>
      </c>
      <c r="BA81" s="142">
        <f t="shared" si="3"/>
        <v>13367.321</v>
      </c>
      <c r="BB81" s="142">
        <f t="shared" si="3"/>
        <v>672.33799999999997</v>
      </c>
    </row>
    <row r="82" spans="48:54">
      <c r="AV82" s="141" t="s">
        <v>140</v>
      </c>
      <c r="AW82" s="150">
        <v>13986038</v>
      </c>
      <c r="AX82" s="150">
        <v>12836457</v>
      </c>
      <c r="AY82" s="151">
        <v>640597</v>
      </c>
      <c r="AZ82" s="142">
        <f t="shared" si="3"/>
        <v>13986.038</v>
      </c>
      <c r="BA82" s="142">
        <f t="shared" si="3"/>
        <v>12836.457</v>
      </c>
      <c r="BB82" s="142">
        <f t="shared" si="3"/>
        <v>640.59699999999998</v>
      </c>
    </row>
    <row r="83" spans="48:54">
      <c r="AV83" s="141" t="s">
        <v>142</v>
      </c>
      <c r="AW83" s="142">
        <v>12828289</v>
      </c>
      <c r="AX83" s="142">
        <v>12047414</v>
      </c>
      <c r="AY83" s="143">
        <v>441537</v>
      </c>
      <c r="AZ83" s="142">
        <f t="shared" si="3"/>
        <v>12828.289000000001</v>
      </c>
      <c r="BA83" s="142">
        <f t="shared" si="3"/>
        <v>12047.414000000001</v>
      </c>
      <c r="BB83" s="142">
        <f t="shared" si="3"/>
        <v>441.53699999999998</v>
      </c>
    </row>
    <row r="84" spans="48:54">
      <c r="AV84" s="144" t="s">
        <v>144</v>
      </c>
      <c r="AW84" s="142">
        <v>13239672</v>
      </c>
      <c r="AX84" s="142">
        <v>12483620</v>
      </c>
      <c r="AY84" s="143">
        <v>288851</v>
      </c>
      <c r="AZ84" s="142">
        <f t="shared" si="3"/>
        <v>13239.672</v>
      </c>
      <c r="BA84" s="142">
        <f t="shared" si="3"/>
        <v>12483.62</v>
      </c>
      <c r="BB84" s="142">
        <f t="shared" si="3"/>
        <v>288.851</v>
      </c>
    </row>
    <row r="85" spans="48:54">
      <c r="AV85" s="144" t="s">
        <v>146</v>
      </c>
      <c r="AW85" s="142">
        <v>15149333</v>
      </c>
      <c r="AX85" s="142">
        <v>14134246</v>
      </c>
      <c r="AY85" s="143">
        <v>523034</v>
      </c>
      <c r="AZ85" s="142">
        <f t="shared" si="3"/>
        <v>15149.333000000001</v>
      </c>
      <c r="BA85" s="142">
        <f t="shared" si="3"/>
        <v>14134.245999999999</v>
      </c>
      <c r="BB85" s="142">
        <f t="shared" si="3"/>
        <v>523.03399999999999</v>
      </c>
    </row>
    <row r="86" spans="48:54">
      <c r="AV86" s="144" t="s">
        <v>149</v>
      </c>
      <c r="AW86" s="142">
        <v>9956771</v>
      </c>
      <c r="AX86" s="142">
        <v>9383149</v>
      </c>
      <c r="AY86" s="143">
        <v>316338</v>
      </c>
      <c r="AZ86" s="142">
        <f t="shared" si="3"/>
        <v>9956.7710000000006</v>
      </c>
      <c r="BA86" s="142">
        <f t="shared" si="3"/>
        <v>9383.1489999999994</v>
      </c>
      <c r="BB86" s="142">
        <f t="shared" si="3"/>
        <v>316.33800000000002</v>
      </c>
    </row>
    <row r="87" spans="48:54">
      <c r="AV87" s="144" t="s">
        <v>151</v>
      </c>
      <c r="AW87" s="142">
        <v>14340478</v>
      </c>
      <c r="AX87" s="142">
        <v>13514628</v>
      </c>
      <c r="AY87" s="143">
        <v>475403</v>
      </c>
      <c r="AZ87" s="142">
        <f t="shared" si="3"/>
        <v>14340.477999999999</v>
      </c>
      <c r="BA87" s="142">
        <f t="shared" si="3"/>
        <v>13514.628000000001</v>
      </c>
      <c r="BB87" s="142">
        <f t="shared" si="3"/>
        <v>475.40300000000002</v>
      </c>
    </row>
    <row r="88" spans="48:54">
      <c r="AV88" s="144" t="s">
        <v>153</v>
      </c>
      <c r="AW88" s="142">
        <v>13738212</v>
      </c>
      <c r="AX88" s="142">
        <v>12873806</v>
      </c>
      <c r="AY88" s="143">
        <v>448767</v>
      </c>
      <c r="AZ88" s="142">
        <v>13738.212</v>
      </c>
      <c r="BA88" s="142">
        <v>12873.806</v>
      </c>
      <c r="BB88" s="142">
        <v>448.767</v>
      </c>
    </row>
  </sheetData>
  <mergeCells count="1">
    <mergeCell ref="A1:N1"/>
  </mergeCells>
  <phoneticPr fontId="3" type="noConversion"/>
  <printOptions horizontalCentered="1"/>
  <pageMargins left="0.35433070866141736" right="0.35433070866141736" top="0.39370078740157483" bottom="0.19685039370078741" header="0.51181102362204722" footer="0"/>
  <pageSetup paperSize="9" scale="95" firstPageNumber="0" orientation="landscape" r:id="rId1"/>
  <colBreaks count="2" manualBreakCount="2">
    <brk id="46" max="1048575" man="1"/>
    <brk id="60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T23"/>
  <sheetViews>
    <sheetView showGridLines="0" view="pageBreakPreview" topLeftCell="A39" zoomScaleNormal="100" zoomScaleSheetLayoutView="100" workbookViewId="0">
      <selection activeCell="A7" sqref="A7"/>
    </sheetView>
  </sheetViews>
  <sheetFormatPr defaultColWidth="8.6328125" defaultRowHeight="16.2"/>
  <cols>
    <col min="1" max="38" width="8.6328125" style="165"/>
    <col min="39" max="39" width="11.36328125" style="165" customWidth="1"/>
    <col min="40" max="40" width="8.6328125" style="165"/>
    <col min="41" max="41" width="5.453125" style="165" customWidth="1"/>
    <col min="42" max="42" width="11.6328125" style="165" customWidth="1"/>
    <col min="43" max="16384" width="8.6328125" style="165"/>
  </cols>
  <sheetData>
    <row r="1" spans="1:46" ht="39.75" customHeight="1">
      <c r="A1" s="189" t="s">
        <v>242</v>
      </c>
      <c r="B1" s="189"/>
      <c r="C1" s="189"/>
      <c r="D1" s="189"/>
      <c r="E1" s="189"/>
      <c r="F1" s="189"/>
      <c r="G1" s="189"/>
      <c r="H1" s="189"/>
      <c r="I1" s="189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</row>
    <row r="2" spans="1:46" ht="27.75" customHeight="1">
      <c r="A2" s="190" t="s">
        <v>243</v>
      </c>
      <c r="B2" s="190"/>
      <c r="C2" s="190"/>
      <c r="D2" s="190"/>
      <c r="E2" s="190"/>
      <c r="F2" s="190"/>
      <c r="G2" s="190"/>
      <c r="H2" s="190"/>
      <c r="I2" s="190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173"/>
      <c r="AI2" s="173"/>
      <c r="AJ2" s="173"/>
      <c r="AK2" s="173"/>
      <c r="AL2" s="173"/>
      <c r="AM2" s="166" t="s">
        <v>244</v>
      </c>
      <c r="AN2" s="166"/>
      <c r="AO2" s="166"/>
      <c r="AP2" s="166" t="s">
        <v>245</v>
      </c>
      <c r="AQ2" s="166"/>
      <c r="AR2" s="166"/>
      <c r="AS2" s="166" t="s">
        <v>246</v>
      </c>
      <c r="AT2" s="166"/>
    </row>
    <row r="3" spans="1:46" ht="19.5" customHeight="1">
      <c r="AM3" s="166" t="s">
        <v>247</v>
      </c>
      <c r="AN3" s="167">
        <f>'[1]彙總表 1 (新聞稿)'!E18</f>
        <v>89.21</v>
      </c>
      <c r="AO3" s="166"/>
      <c r="AP3" s="166" t="s">
        <v>3</v>
      </c>
      <c r="AQ3" s="167">
        <f>'[1]彙總表 1 (新聞稿)'!D59</f>
        <v>50.951152741127082</v>
      </c>
      <c r="AR3" s="166"/>
      <c r="AS3" s="166" t="s">
        <v>248</v>
      </c>
      <c r="AT3" s="167">
        <f>'[1]表3銀行別(需排序)'!O50</f>
        <v>66.710478239299363</v>
      </c>
    </row>
    <row r="4" spans="1:46" ht="36" customHeight="1">
      <c r="AM4" s="166" t="s">
        <v>249</v>
      </c>
      <c r="AN4" s="167">
        <f>'[1]彙總表 1 (新聞稿)'!E7</f>
        <v>9.67</v>
      </c>
      <c r="AO4" s="166"/>
      <c r="AP4" s="166" t="s">
        <v>250</v>
      </c>
      <c r="AQ4" s="167">
        <f>'[1]彙總表 1 (新聞稿)'!C59</f>
        <v>49.048847258872918</v>
      </c>
      <c r="AR4" s="166"/>
      <c r="AS4" s="168" t="s">
        <v>251</v>
      </c>
      <c r="AT4" s="167">
        <f>'[1]表3銀行別(需排序)'!O86</f>
        <v>33.289521760700637</v>
      </c>
    </row>
    <row r="5" spans="1:46">
      <c r="AM5" s="166" t="s">
        <v>252</v>
      </c>
      <c r="AN5" s="167">
        <f>'[1]彙總表 1 (新聞稿)'!E30</f>
        <v>0.99</v>
      </c>
      <c r="AO5" s="166"/>
      <c r="AP5" s="166"/>
      <c r="AQ5" s="166"/>
      <c r="AR5" s="166"/>
      <c r="AS5" s="166"/>
      <c r="AT5" s="166"/>
    </row>
    <row r="6" spans="1:46">
      <c r="AM6" s="166" t="s">
        <v>253</v>
      </c>
      <c r="AN6" s="167">
        <f>'[1]彙總表 1 (新聞稿)'!E33</f>
        <v>0.13</v>
      </c>
      <c r="AO6" s="166"/>
      <c r="AP6" s="166"/>
      <c r="AQ6" s="166"/>
      <c r="AR6" s="166"/>
      <c r="AS6" s="166"/>
      <c r="AT6" s="166"/>
    </row>
    <row r="7" spans="1:46">
      <c r="AM7" s="166" t="s">
        <v>254</v>
      </c>
      <c r="AN7" s="167">
        <f>'[1]彙總表 1 (新聞稿)'!E37</f>
        <v>0</v>
      </c>
      <c r="AO7" s="166"/>
      <c r="AP7" s="166"/>
      <c r="AQ7" s="166"/>
      <c r="AR7" s="166"/>
      <c r="AS7" s="166"/>
      <c r="AT7" s="166"/>
    </row>
    <row r="11" spans="1:46">
      <c r="AM11" s="169" t="s">
        <v>255</v>
      </c>
    </row>
    <row r="12" spans="1:46">
      <c r="AM12" s="169" t="s">
        <v>256</v>
      </c>
    </row>
    <row r="13" spans="1:46">
      <c r="AN13" s="170"/>
    </row>
    <row r="22" spans="1:38" ht="19.5" customHeight="1"/>
    <row r="23" spans="1:38" ht="19.5" customHeight="1">
      <c r="A23" s="190" t="s">
        <v>246</v>
      </c>
      <c r="B23" s="190"/>
      <c r="C23" s="190"/>
      <c r="D23" s="190"/>
      <c r="E23" s="190"/>
      <c r="F23" s="190"/>
      <c r="G23" s="190"/>
      <c r="H23" s="190"/>
      <c r="I23" s="190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</row>
  </sheetData>
  <mergeCells count="3">
    <mergeCell ref="A1:I1"/>
    <mergeCell ref="A2:I2"/>
    <mergeCell ref="A23:I23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2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附表1</vt:lpstr>
      <vt:lpstr>附表2</vt:lpstr>
      <vt:lpstr>附圖1 </vt:lpstr>
      <vt:lpstr>附圖2</vt:lpstr>
      <vt:lpstr>附表1!Print_Area</vt:lpstr>
      <vt:lpstr>附表2!Print_Area</vt:lpstr>
      <vt:lpstr>'附圖1 '!Print_Area</vt:lpstr>
      <vt:lpstr>附圖2!Print_Area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陳勝傑</cp:lastModifiedBy>
  <cp:lastPrinted>2019-05-31T01:51:32Z</cp:lastPrinted>
  <dcterms:created xsi:type="dcterms:W3CDTF">2019-05-27T08:53:56Z</dcterms:created>
  <dcterms:modified xsi:type="dcterms:W3CDTF">2019-05-31T01:51:35Z</dcterms:modified>
</cp:coreProperties>
</file>