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" windowWidth="23256" windowHeight="12108"/>
  </bookViews>
  <sheets>
    <sheet name="附表1" sheetId="1" r:id="rId1"/>
    <sheet name="附表2" sheetId="2" r:id="rId2"/>
    <sheet name="附圖1" sheetId="3" r:id="rId3"/>
    <sheet name="附圖2" sheetId="4" r:id="rId4"/>
  </sheets>
  <externalReferences>
    <externalReference r:id="rId5"/>
  </externalReferences>
  <definedNames>
    <definedName name="_xlnm.Print_Area" localSheetId="0">附表1!$A$1:$E$64</definedName>
    <definedName name="_xlnm.Print_Area" localSheetId="1">附表2!$A$1:$G$50</definedName>
    <definedName name="_xlnm.Print_Area" localSheetId="2">附圖1!$A$1:$N$30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N7" i="4" l="1"/>
  <c r="AN6" i="4"/>
  <c r="AN5" i="4"/>
  <c r="AT4" i="4"/>
  <c r="AQ4" i="4"/>
  <c r="AN4" i="4"/>
  <c r="AT3" i="4"/>
  <c r="AQ3" i="4"/>
  <c r="AN3" i="4"/>
  <c r="BW87" i="3"/>
  <c r="BV87" i="3"/>
  <c r="BU87" i="3"/>
  <c r="BW86" i="3"/>
  <c r="BV86" i="3"/>
  <c r="BU86" i="3"/>
  <c r="BW85" i="3"/>
  <c r="BV85" i="3"/>
  <c r="BU85" i="3"/>
  <c r="BW84" i="3"/>
  <c r="BV84" i="3"/>
  <c r="BU84" i="3"/>
  <c r="BW83" i="3"/>
  <c r="BV83" i="3"/>
  <c r="BU83" i="3"/>
  <c r="BW82" i="3"/>
  <c r="BV82" i="3"/>
  <c r="BU82" i="3"/>
  <c r="BW81" i="3"/>
  <c r="BV81" i="3"/>
  <c r="BU81" i="3"/>
  <c r="BW80" i="3"/>
  <c r="BV80" i="3"/>
  <c r="BU80" i="3"/>
  <c r="BW58" i="3"/>
  <c r="BV58" i="3"/>
  <c r="BU58" i="3"/>
  <c r="BW57" i="3"/>
  <c r="BV57" i="3"/>
  <c r="BU57" i="3"/>
  <c r="BW56" i="3"/>
  <c r="BV56" i="3"/>
  <c r="BU56" i="3"/>
  <c r="BW55" i="3"/>
  <c r="BV55" i="3"/>
  <c r="BU55" i="3"/>
  <c r="BW54" i="3"/>
  <c r="BV54" i="3"/>
  <c r="BU54" i="3"/>
  <c r="BW53" i="3"/>
  <c r="BV53" i="3"/>
  <c r="BU53" i="3"/>
  <c r="BW52" i="3"/>
  <c r="BV52" i="3"/>
  <c r="BU52" i="3"/>
  <c r="BW51" i="3"/>
  <c r="BV51" i="3"/>
  <c r="BU51" i="3"/>
  <c r="BW50" i="3"/>
  <c r="BV50" i="3"/>
  <c r="BU50" i="3"/>
  <c r="BW49" i="3"/>
  <c r="BV49" i="3"/>
  <c r="BU49" i="3"/>
  <c r="BW48" i="3"/>
  <c r="BV48" i="3"/>
  <c r="BU48" i="3"/>
  <c r="BW47" i="3"/>
  <c r="BV47" i="3"/>
  <c r="BU47" i="3"/>
  <c r="BW46" i="3"/>
  <c r="BV46" i="3"/>
  <c r="BU46" i="3"/>
  <c r="BW45" i="3"/>
  <c r="BV45" i="3"/>
  <c r="BU45" i="3"/>
  <c r="BW44" i="3"/>
  <c r="BV44" i="3"/>
  <c r="BU44" i="3"/>
  <c r="BW43" i="3"/>
  <c r="BV43" i="3"/>
  <c r="BU43" i="3"/>
  <c r="BW42" i="3"/>
  <c r="BV42" i="3"/>
  <c r="BU42" i="3"/>
  <c r="BW41" i="3"/>
  <c r="BV41" i="3"/>
  <c r="BU41" i="3"/>
  <c r="BN41" i="3"/>
  <c r="BM41" i="3"/>
  <c r="BL41" i="3"/>
  <c r="BW40" i="3"/>
  <c r="BV40" i="3"/>
  <c r="BU40" i="3"/>
  <c r="BN40" i="3"/>
  <c r="BM40" i="3"/>
  <c r="BL40" i="3"/>
  <c r="BW39" i="3"/>
  <c r="BV39" i="3"/>
  <c r="BU39" i="3"/>
  <c r="BN39" i="3"/>
  <c r="BM39" i="3"/>
  <c r="BL39" i="3"/>
  <c r="BW38" i="3"/>
  <c r="BV38" i="3"/>
  <c r="BU38" i="3"/>
  <c r="BN38" i="3"/>
  <c r="BM38" i="3"/>
  <c r="BL38" i="3"/>
  <c r="BW37" i="3"/>
  <c r="BV37" i="3"/>
  <c r="BU37" i="3"/>
  <c r="BN37" i="3"/>
  <c r="BM37" i="3"/>
  <c r="BL37" i="3"/>
  <c r="BW36" i="3"/>
  <c r="BV36" i="3"/>
  <c r="BU36" i="3"/>
  <c r="BN36" i="3"/>
  <c r="BM36" i="3"/>
  <c r="BL36" i="3"/>
  <c r="BN35" i="3"/>
  <c r="BM35" i="3"/>
  <c r="BL35" i="3"/>
  <c r="BW34" i="3"/>
  <c r="BV34" i="3"/>
  <c r="BU34" i="3"/>
  <c r="BN34" i="3"/>
  <c r="BM34" i="3"/>
  <c r="BL34" i="3"/>
  <c r="BW33" i="3"/>
  <c r="BV33" i="3"/>
  <c r="BU33" i="3"/>
  <c r="BN33" i="3"/>
  <c r="BM33" i="3"/>
  <c r="BL33" i="3"/>
  <c r="BW32" i="3"/>
  <c r="BV32" i="3"/>
  <c r="BU32" i="3"/>
  <c r="BN32" i="3"/>
  <c r="BM32" i="3"/>
  <c r="BL32" i="3"/>
  <c r="BW31" i="3"/>
  <c r="BV31" i="3"/>
  <c r="BU31" i="3"/>
  <c r="BN31" i="3"/>
  <c r="BM31" i="3"/>
  <c r="BL31" i="3"/>
  <c r="BW30" i="3"/>
  <c r="BV30" i="3"/>
  <c r="BU30" i="3"/>
  <c r="BW29" i="3"/>
  <c r="BV29" i="3"/>
  <c r="BU29" i="3"/>
  <c r="BW28" i="3"/>
  <c r="BV28" i="3"/>
  <c r="BU28" i="3"/>
  <c r="BW27" i="3"/>
  <c r="BV27" i="3"/>
  <c r="BU27" i="3"/>
  <c r="BW26" i="3"/>
  <c r="BV26" i="3"/>
  <c r="BU26" i="3"/>
  <c r="BW25" i="3"/>
  <c r="BV25" i="3"/>
  <c r="BU25" i="3"/>
  <c r="BW24" i="3"/>
  <c r="BV24" i="3"/>
  <c r="BU24" i="3"/>
  <c r="BW23" i="3"/>
  <c r="BV23" i="3"/>
  <c r="BU23" i="3"/>
  <c r="BW22" i="3"/>
  <c r="BV22" i="3"/>
  <c r="BU22" i="3"/>
  <c r="BW21" i="3"/>
  <c r="BV21" i="3"/>
  <c r="BU21" i="3"/>
  <c r="BW20" i="3"/>
  <c r="BV20" i="3"/>
  <c r="BU20" i="3"/>
  <c r="BW19" i="3"/>
  <c r="BV19" i="3"/>
  <c r="BU19" i="3"/>
  <c r="BW18" i="3"/>
  <c r="BV18" i="3"/>
  <c r="BU18" i="3"/>
  <c r="BW17" i="3"/>
  <c r="BV17" i="3"/>
  <c r="BU17" i="3"/>
  <c r="BW16" i="3"/>
  <c r="BV16" i="3"/>
  <c r="BU16" i="3"/>
  <c r="BW15" i="3"/>
  <c r="BV15" i="3"/>
  <c r="BU15" i="3"/>
  <c r="BW14" i="3"/>
  <c r="BV14" i="3"/>
  <c r="BU14" i="3"/>
  <c r="BW13" i="3"/>
  <c r="BV13" i="3"/>
  <c r="BU13" i="3"/>
  <c r="BW12" i="3"/>
  <c r="BV12" i="3"/>
  <c r="BU12" i="3"/>
  <c r="BW11" i="3"/>
  <c r="BV11" i="3"/>
  <c r="BU11" i="3"/>
  <c r="BW10" i="3"/>
  <c r="BV10" i="3"/>
  <c r="BU10" i="3"/>
  <c r="BW9" i="3"/>
  <c r="BV9" i="3"/>
  <c r="BU9" i="3"/>
  <c r="BW8" i="3"/>
  <c r="BV8" i="3"/>
  <c r="BU8" i="3"/>
  <c r="BW7" i="3"/>
  <c r="BV7" i="3"/>
  <c r="BU7" i="3"/>
  <c r="BW6" i="3"/>
  <c r="BV6" i="3"/>
  <c r="BU6" i="3"/>
  <c r="BW5" i="3"/>
  <c r="BV5" i="3"/>
  <c r="BU5" i="3"/>
  <c r="BW4" i="3"/>
  <c r="BV4" i="3"/>
  <c r="BU4" i="3"/>
  <c r="BW3" i="3"/>
  <c r="BV3" i="3"/>
  <c r="BU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G27" i="2"/>
  <c r="F27" i="2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G7" i="2"/>
  <c r="F7" i="2"/>
  <c r="E58" i="1"/>
  <c r="E62" i="1" s="1"/>
  <c r="E63" i="1" s="1"/>
  <c r="D58" i="1"/>
  <c r="D62" i="1" s="1"/>
  <c r="D63" i="1" s="1"/>
  <c r="C58" i="1"/>
  <c r="C59" i="1" s="1"/>
  <c r="A3" i="1"/>
  <c r="C62" i="1" l="1"/>
  <c r="C63" i="1" s="1"/>
  <c r="D59" i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H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<sst xmlns="http://schemas.openxmlformats.org/spreadsheetml/2006/main" count="330" uniqueCount="247">
  <si>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</si>
  <si>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</si>
  <si>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</si>
  <si>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</si>
  <si>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</si>
  <si>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</si>
  <si>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</si>
  <si>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t>本國銀行及外國與大陸地區銀行在台分行</t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</si>
  <si>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</si>
  <si>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</si>
  <si>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</si>
  <si>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</si>
  <si>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</si>
  <si>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</si>
  <si>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</si>
  <si>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</si>
  <si>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</si>
  <si>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</si>
  <si>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</si>
  <si>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</si>
  <si>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</si>
  <si>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</si>
  <si>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</si>
  <si>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</si>
  <si>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</si>
  <si>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</si>
  <si>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</si>
  <si>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</si>
  <si>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</si>
  <si>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</si>
  <si>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t xml:space="preserve">  (一)店頭市場(OTC)</t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</si>
  <si>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</si>
  <si>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</si>
  <si>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</si>
  <si>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</si>
  <si>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</si>
  <si>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</si>
  <si>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</si>
  <si>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</si>
  <si>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</si>
  <si>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</si>
  <si>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</si>
  <si>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</si>
  <si>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註：包括國內總分支機構及國際金融業務分行資料，不含海外分行及子行；本表已剔除銀行間交易重複計算部分。</t>
    <phoneticPr fontId="4" type="noConversion"/>
  </si>
  <si>
    <t xml:space="preserve">交  易  幣  別  比  較  </t>
    <phoneticPr fontId="4" type="noConversion"/>
  </si>
  <si>
    <t>單位：新臺幣百萬元；%</t>
    <phoneticPr fontId="4" type="noConversion"/>
  </si>
  <si>
    <t>交  易  幣  別</t>
    <phoneticPr fontId="4" type="noConversion"/>
  </si>
  <si>
    <t>涉及新臺幣交易</t>
    <phoneticPr fontId="4" type="noConversion"/>
  </si>
  <si>
    <t>純外幣交易</t>
    <phoneticPr fontId="4" type="noConversion"/>
  </si>
  <si>
    <t>108年3月</t>
    <phoneticPr fontId="4" type="noConversion"/>
  </si>
  <si>
    <t>金  額</t>
    <phoneticPr fontId="3" type="noConversion"/>
  </si>
  <si>
    <t>比  重</t>
    <phoneticPr fontId="3" type="noConversion"/>
  </si>
  <si>
    <t>108年2月</t>
  </si>
  <si>
    <t>比較增減</t>
    <phoneticPr fontId="4" type="noConversion"/>
  </si>
  <si>
    <t>差  額</t>
    <phoneticPr fontId="3" type="noConversion"/>
  </si>
  <si>
    <t>變動率</t>
    <phoneticPr fontId="3" type="noConversion"/>
  </si>
  <si>
    <r>
      <t xml:space="preserve">   註</t>
    </r>
    <r>
      <rPr>
        <sz val="12"/>
        <rFont val="新細明體"/>
        <family val="1"/>
        <charset val="136"/>
      </rPr>
      <t>：</t>
    </r>
    <r>
      <rPr>
        <sz val="12"/>
        <rFont val="標楷體"/>
        <family val="4"/>
        <charset val="136"/>
      </rPr>
      <t>r為修正數</t>
    </r>
    <r>
      <rPr>
        <sz val="12"/>
        <rFont val="新細明體"/>
        <family val="1"/>
        <charset val="136"/>
      </rPr>
      <t>。</t>
    </r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</si>
  <si>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</si>
  <si>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</si>
  <si>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</si>
  <si>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108年3月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</si>
  <si>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</si>
  <si>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</si>
  <si>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</si>
  <si>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</si>
  <si>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</si>
  <si>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</si>
  <si>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1.期貨-長部位(Futures - Long Positions)</t>
  </si>
  <si>
    <t xml:space="preserve">    2.期貨-短部位(Futures -  Short Positions)</t>
    <phoneticPr fontId="29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</si>
  <si>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</si>
  <si>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1.期貨-長部位(Futures - Long Positions)</t>
    <phoneticPr fontId="29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</si>
  <si>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</si>
  <si>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</si>
  <si>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</si>
  <si>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</si>
  <si>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</si>
  <si>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</si>
  <si>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</si>
  <si>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</si>
  <si>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</si>
  <si>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t>總        計</t>
    <phoneticPr fontId="4" type="noConversion"/>
  </si>
  <si>
    <t>註：1.包括國內總分支機構及國際金融業務分行資料，不含海外分行及子行；本表已剔除銀行間交易重複計算部分。</t>
    <phoneticPr fontId="4" type="noConversion"/>
  </si>
  <si>
    <r>
      <t xml:space="preserve">    2.r為修正數</t>
    </r>
    <r>
      <rPr>
        <sz val="12"/>
        <rFont val="新細明體"/>
        <family val="1"/>
        <charset val="136"/>
      </rPr>
      <t>。</t>
    </r>
    <phoneticPr fontId="3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</si>
  <si>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29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</si>
  <si>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</si>
  <si>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</si>
  <si>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</si>
  <si>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</si>
  <si>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</si>
  <si>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</si>
  <si>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</si>
  <si>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</si>
  <si>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</si>
  <si>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</si>
  <si>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</si>
  <si>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</si>
  <si>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</si>
  <si>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</si>
  <si>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</si>
  <si>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</si>
  <si>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</si>
  <si>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</si>
  <si>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</si>
  <si>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</si>
  <si>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</si>
  <si>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</si>
  <si>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</si>
  <si>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</si>
  <si>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</si>
  <si>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</si>
  <si>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</si>
  <si>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</si>
  <si>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</si>
  <si>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</si>
  <si>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</si>
  <si>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</si>
  <si>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</si>
  <si>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</si>
  <si>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</si>
  <si>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</si>
  <si>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</si>
  <si>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</si>
  <si>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</si>
  <si>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</si>
  <si>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</si>
  <si>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</si>
  <si>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</si>
  <si>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</si>
  <si>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</si>
  <si>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</si>
  <si>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</si>
  <si>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</si>
  <si>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</si>
  <si>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</si>
  <si>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</si>
  <si>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</si>
  <si>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</si>
  <si>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</si>
  <si>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</si>
  <si>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</si>
  <si>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</si>
  <si>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</si>
  <si>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</si>
  <si>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</si>
  <si>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</si>
  <si>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</si>
  <si>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</si>
  <si>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</si>
  <si>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</si>
  <si>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t>104/6</t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</si>
  <si>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</si>
  <si>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</si>
  <si>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</si>
  <si>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</si>
  <si>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</si>
  <si>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</si>
  <si>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</si>
  <si>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</si>
  <si>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</si>
  <si>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</si>
  <si>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</si>
  <si>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</si>
  <si>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</si>
  <si>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</si>
  <si>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</si>
  <si>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</si>
  <si>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</si>
  <si>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  <phoneticPr fontId="3" type="noConversion"/>
  </si>
  <si>
    <t>97/6</t>
  </si>
  <si>
    <t>105/4</t>
  </si>
  <si>
    <t>97/7</t>
  </si>
  <si>
    <t>105/5</t>
  </si>
  <si>
    <t>97/8</t>
  </si>
  <si>
    <t>105/6</t>
    <phoneticPr fontId="3" type="noConversion"/>
  </si>
  <si>
    <t>97/9</t>
  </si>
  <si>
    <t>105/7</t>
  </si>
  <si>
    <t>97/10</t>
  </si>
  <si>
    <t>105/8</t>
  </si>
  <si>
    <t>97/11</t>
  </si>
  <si>
    <t>105/9</t>
    <phoneticPr fontId="3" type="noConversion"/>
  </si>
  <si>
    <t>97/12</t>
  </si>
  <si>
    <t>105/10</t>
  </si>
  <si>
    <t>98/1</t>
  </si>
  <si>
    <t>105/11</t>
  </si>
  <si>
    <t>98/2</t>
  </si>
  <si>
    <t>105/12</t>
    <phoneticPr fontId="3" type="noConversion"/>
  </si>
  <si>
    <t>98/3</t>
  </si>
  <si>
    <t>106/1</t>
  </si>
  <si>
    <t>98/4</t>
  </si>
  <si>
    <t>106/2</t>
  </si>
  <si>
    <t>98/5</t>
  </si>
  <si>
    <t>106/3</t>
    <phoneticPr fontId="3" type="noConversion"/>
  </si>
  <si>
    <t>98/6</t>
  </si>
  <si>
    <t>106/4</t>
  </si>
  <si>
    <t>98/7</t>
  </si>
  <si>
    <t>106/5</t>
  </si>
  <si>
    <t>98/8</t>
  </si>
  <si>
    <t>106/6</t>
    <phoneticPr fontId="3" type="noConversion"/>
  </si>
  <si>
    <t>98/9</t>
  </si>
  <si>
    <t>106/7</t>
  </si>
  <si>
    <t>98/10</t>
  </si>
  <si>
    <t>106/8</t>
  </si>
  <si>
    <t>98/11</t>
  </si>
  <si>
    <t>106/9</t>
    <phoneticPr fontId="3" type="noConversion"/>
  </si>
  <si>
    <t>106/10</t>
  </si>
  <si>
    <t>99/12</t>
  </si>
  <si>
    <t>106/11</t>
  </si>
  <si>
    <t>100/3</t>
  </si>
  <si>
    <t>106/12</t>
    <phoneticPr fontId="3" type="noConversion"/>
  </si>
  <si>
    <t>100/6</t>
  </si>
  <si>
    <t>107/1</t>
  </si>
  <si>
    <t>100/9</t>
  </si>
  <si>
    <t>107/2</t>
  </si>
  <si>
    <t>100/12</t>
  </si>
  <si>
    <t>107/3</t>
    <phoneticPr fontId="3" type="noConversion"/>
  </si>
  <si>
    <t>101/3</t>
  </si>
  <si>
    <t>107/04</t>
  </si>
  <si>
    <t>101/6</t>
  </si>
  <si>
    <t>107/05</t>
  </si>
  <si>
    <t>101/9</t>
  </si>
  <si>
    <t>107/6</t>
    <phoneticPr fontId="3" type="noConversion"/>
  </si>
  <si>
    <t>101/12</t>
  </si>
  <si>
    <t>107/07</t>
  </si>
  <si>
    <t>107/08</t>
  </si>
  <si>
    <t>107/09</t>
  </si>
  <si>
    <t>107/9</t>
    <phoneticPr fontId="3" type="noConversion"/>
  </si>
  <si>
    <t>107/10</t>
  </si>
  <si>
    <t>107/11</t>
  </si>
  <si>
    <t>107/12</t>
    <phoneticPr fontId="3" type="noConversion"/>
  </si>
  <si>
    <t>108/1</t>
  </si>
  <si>
    <t>108/2</t>
  </si>
  <si>
    <t>108/3</t>
    <phoneticPr fontId="3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</si>
  <si>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2  108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3</t>
    </r>
    <r>
      <rPr>
        <sz val="18"/>
        <rFont val="標楷體"/>
        <family val="4"/>
        <charset val="136"/>
      </rPr>
      <t>月銀行衍生性金融商品交易量內容分析</t>
    </r>
    <phoneticPr fontId="29" type="noConversion"/>
  </si>
  <si>
    <t>幣別</t>
    <phoneticPr fontId="29" type="noConversion"/>
  </si>
  <si>
    <t>商品種類別</t>
  </si>
  <si>
    <t>幣別</t>
  </si>
  <si>
    <t>銀行類別</t>
  </si>
  <si>
    <t>匯率契約</t>
  </si>
  <si>
    <t>本國銀行</t>
    <phoneticPr fontId="29" type="noConversion"/>
  </si>
  <si>
    <t>利率契約</t>
  </si>
  <si>
    <t>涉及新臺幣交易</t>
    <phoneticPr fontId="29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</si>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</sst>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-* #,##0.00_-;\-* #,##0.00_-;_-* &quot;-&quot;_-;_-@_-"/>
    <numFmt numFmtId="180" formatCode="0.00_ "/>
    <numFmt numFmtId="181" formatCode="#,##0_ "/>
    <numFmt numFmtId="182" formatCode="0.00_);[Red]\(0.00\)"/>
    <numFmt numFmtId="183" formatCode="_(* #,##0_);_(* \-#,##0_);_(* &quot;-&quot;_);_(@_)"/>
    <numFmt numFmtId="184" formatCode="#,##0.00_ "/>
    <numFmt numFmtId="185" formatCode="#,##0_);[Red]\(#,##0\)"/>
  </numFmts>
  <fonts count="42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sz val="12"/>
      <name val="新細明體"/>
      <family val="1"/>
      <charset val="136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6" fillId="0" borderId="31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</cellStyleXfs>
  <cellXfs count="190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2" fillId="0" borderId="9" xfId="2" applyFont="1" applyFill="1" applyBorder="1" applyAlignment="1" applyProtection="1">
      <alignment horizontal="left" vertical="center"/>
      <protection hidden="1"/>
    </xf>
    <xf numFmtId="176" fontId="14" fillId="0" borderId="10" xfId="0" applyNumberFormat="1" applyFont="1" applyFill="1" applyBorder="1" applyAlignment="1" applyProtection="1">
      <alignment horizontal="right" vertical="center"/>
      <protection locked="0"/>
    </xf>
    <xf numFmtId="176" fontId="14" fillId="0" borderId="11" xfId="0" applyNumberFormat="1" applyFont="1" applyFill="1" applyBorder="1" applyAlignment="1" applyProtection="1">
      <alignment horizontal="right" vertical="center"/>
      <protection locked="0"/>
    </xf>
    <xf numFmtId="176" fontId="14" fillId="0" borderId="12" xfId="0" applyNumberFormat="1" applyFont="1" applyFill="1" applyBorder="1" applyAlignment="1" applyProtection="1">
      <alignment horizontal="right" vertical="center"/>
      <protection locked="0"/>
    </xf>
    <xf numFmtId="177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6" fontId="6" fillId="0" borderId="17" xfId="0" applyNumberFormat="1" applyFont="1" applyBorder="1" applyAlignment="1" applyProtection="1">
      <alignment horizontal="right" vertical="center"/>
      <protection locked="0"/>
    </xf>
    <xf numFmtId="177" fontId="9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Fill="1" applyBorder="1" applyAlignment="1" applyProtection="1">
      <alignment horizontal="left" vertical="center"/>
      <protection hidden="1"/>
    </xf>
    <xf numFmtId="176" fontId="9" fillId="0" borderId="20" xfId="0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4" fillId="0" borderId="9" xfId="2" applyFont="1" applyFill="1" applyBorder="1" applyAlignment="1" applyProtection="1">
      <alignment horizontal="center" vertical="center" shrinkToFit="1"/>
      <protection hidden="1"/>
    </xf>
    <xf numFmtId="0" fontId="15" fillId="0" borderId="9" xfId="2" applyFont="1" applyFill="1" applyBorder="1" applyAlignment="1" applyProtection="1">
      <alignment horizontal="left" vertical="center" shrinkToFit="1"/>
      <protection hidden="1"/>
    </xf>
    <xf numFmtId="179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2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8" xfId="1" applyNumberFormat="1" applyFont="1" applyFill="1" applyBorder="1" applyAlignment="1" applyProtection="1">
      <alignment horizontal="right" vertical="center"/>
      <protection locked="0"/>
    </xf>
    <xf numFmtId="0" fontId="1" fillId="0" borderId="22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3" xfId="0" applyNumberFormat="1" applyFont="1" applyFill="1" applyBorder="1" applyAlignment="1" applyProtection="1">
      <alignment horizontal="right" vertical="center"/>
      <protection locked="0"/>
    </xf>
    <xf numFmtId="0" fontId="1" fillId="0" borderId="24" xfId="2" applyFont="1" applyFill="1" applyBorder="1" applyAlignment="1" applyProtection="1">
      <alignment horizontal="left" vertical="center" shrinkToFit="1"/>
      <protection hidden="1"/>
    </xf>
    <xf numFmtId="176" fontId="9" fillId="0" borderId="25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18" fillId="0" borderId="15" xfId="0" applyNumberFormat="1" applyFont="1" applyFill="1" applyBorder="1" applyAlignment="1">
      <alignment horizontal="center" vertical="center"/>
    </xf>
    <xf numFmtId="176" fontId="19" fillId="0" borderId="23" xfId="0" applyNumberFormat="1" applyFont="1" applyFill="1" applyBorder="1" applyProtection="1"/>
    <xf numFmtId="176" fontId="19" fillId="0" borderId="18" xfId="0" applyNumberFormat="1" applyFont="1" applyFill="1" applyBorder="1" applyProtection="1"/>
    <xf numFmtId="180" fontId="19" fillId="0" borderId="23" xfId="0" applyNumberFormat="1" applyFont="1" applyFill="1" applyBorder="1" applyProtection="1"/>
    <xf numFmtId="180" fontId="19" fillId="0" borderId="18" xfId="0" applyNumberFormat="1" applyFont="1" applyFill="1" applyBorder="1" applyProtection="1"/>
    <xf numFmtId="176" fontId="18" fillId="0" borderId="20" xfId="0" applyNumberFormat="1" applyFont="1" applyFill="1" applyBorder="1" applyAlignment="1">
      <alignment horizontal="center" vertical="center"/>
    </xf>
    <xf numFmtId="0" fontId="18" fillId="0" borderId="23" xfId="0" applyFont="1" applyFill="1" applyBorder="1" applyAlignment="1" applyProtection="1">
      <alignment horizontal="center" vertical="center"/>
    </xf>
    <xf numFmtId="181" fontId="19" fillId="0" borderId="23" xfId="0" applyNumberFormat="1" applyFont="1" applyFill="1" applyBorder="1" applyProtection="1"/>
    <xf numFmtId="181" fontId="19" fillId="0" borderId="18" xfId="0" applyNumberFormat="1" applyFont="1" applyFill="1" applyBorder="1" applyProtection="1"/>
    <xf numFmtId="0" fontId="18" fillId="0" borderId="25" xfId="0" applyFont="1" applyFill="1" applyBorder="1" applyAlignment="1" applyProtection="1">
      <alignment horizontal="center" vertical="center"/>
    </xf>
    <xf numFmtId="180" fontId="19" fillId="0" borderId="25" xfId="0" applyNumberFormat="1" applyFont="1" applyFill="1" applyBorder="1" applyProtection="1"/>
    <xf numFmtId="180" fontId="19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1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2" fontId="5" fillId="0" borderId="0" xfId="1" applyNumberFormat="1" applyFont="1" applyAlignment="1" applyProtection="1">
      <alignment horizontal="centerContinuous"/>
    </xf>
    <xf numFmtId="183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2" fontId="5" fillId="0" borderId="0" xfId="0" applyNumberFormat="1" applyFont="1" applyProtection="1"/>
    <xf numFmtId="183" fontId="6" fillId="0" borderId="0" xfId="2" applyNumberFormat="1" applyFont="1" applyProtection="1">
      <protection hidden="1"/>
    </xf>
    <xf numFmtId="0" fontId="19" fillId="0" borderId="4" xfId="0" applyFont="1" applyBorder="1" applyAlignment="1" applyProtection="1">
      <alignment horizontal="center" vertical="center" shrinkToFit="1"/>
    </xf>
    <xf numFmtId="183" fontId="9" fillId="0" borderId="26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2" xfId="0" applyFont="1" applyBorder="1" applyAlignment="1" applyProtection="1">
      <alignment shrinkToFit="1"/>
    </xf>
    <xf numFmtId="49" fontId="6" fillId="0" borderId="28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2" fontId="6" fillId="0" borderId="33" xfId="2" applyNumberFormat="1" applyFont="1" applyBorder="1" applyAlignment="1" applyProtection="1">
      <alignment horizontal="center" vertical="center"/>
      <protection hidden="1"/>
    </xf>
    <xf numFmtId="183" fontId="6" fillId="0" borderId="28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3" fontId="6" fillId="0" borderId="10" xfId="0" applyNumberFormat="1" applyFont="1" applyBorder="1" applyAlignment="1" applyProtection="1">
      <alignment horizontal="right" vertical="center"/>
    </xf>
    <xf numFmtId="180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2" xfId="0" applyNumberFormat="1" applyFont="1" applyBorder="1" applyAlignment="1" applyProtection="1">
      <alignment horizontal="right" vertical="center"/>
      <protection locked="0"/>
    </xf>
    <xf numFmtId="177" fontId="6" fillId="0" borderId="34" xfId="1" applyNumberFormat="1" applyFont="1" applyBorder="1" applyAlignment="1" applyProtection="1">
      <alignment horizontal="right" vertical="center"/>
      <protection locked="0"/>
    </xf>
    <xf numFmtId="183" fontId="6" fillId="0" borderId="29" xfId="0" applyNumberFormat="1" applyFont="1" applyBorder="1" applyAlignment="1" applyProtection="1">
      <alignment horizontal="right" vertical="center"/>
    </xf>
    <xf numFmtId="180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83" fontId="6" fillId="0" borderId="35" xfId="0" applyNumberFormat="1" applyFont="1" applyBorder="1" applyAlignment="1" applyProtection="1">
      <alignment horizontal="right" vertical="center"/>
    </xf>
    <xf numFmtId="177" fontId="6" fillId="0" borderId="18" xfId="1" applyNumberFormat="1" applyFont="1" applyBorder="1" applyAlignment="1" applyProtection="1">
      <alignment horizontal="right" vertical="center"/>
      <protection locked="0"/>
    </xf>
    <xf numFmtId="180" fontId="6" fillId="0" borderId="18" xfId="1" applyNumberFormat="1" applyFont="1" applyBorder="1" applyAlignment="1" applyProtection="1">
      <alignment horizontal="right" vertical="center"/>
      <protection locked="0"/>
    </xf>
    <xf numFmtId="184" fontId="6" fillId="0" borderId="18" xfId="1" applyNumberFormat="1" applyFont="1" applyBorder="1" applyAlignment="1" applyProtection="1">
      <alignment horizontal="right" vertical="center"/>
      <protection locked="0"/>
    </xf>
    <xf numFmtId="180" fontId="6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Border="1" applyAlignment="1" applyProtection="1">
      <alignment horizontal="left" vertical="center"/>
      <protection hidden="1"/>
    </xf>
    <xf numFmtId="176" fontId="6" fillId="0" borderId="30" xfId="0" applyNumberFormat="1" applyFont="1" applyBorder="1" applyAlignment="1" applyProtection="1">
      <alignment horizontal="right" vertical="center"/>
      <protection locked="0"/>
    </xf>
    <xf numFmtId="183" fontId="6" fillId="0" borderId="28" xfId="0" applyNumberFormat="1" applyFont="1" applyBorder="1" applyAlignment="1" applyProtection="1">
      <alignment horizontal="right" vertical="center"/>
    </xf>
    <xf numFmtId="183" fontId="6" fillId="0" borderId="32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180" fontId="6" fillId="0" borderId="33" xfId="1" applyNumberFormat="1" applyFont="1" applyBorder="1" applyAlignment="1" applyProtection="1">
      <alignment horizontal="right" vertical="center"/>
      <protection locked="0"/>
    </xf>
    <xf numFmtId="0" fontId="15" fillId="0" borderId="9" xfId="2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79" fontId="6" fillId="0" borderId="13" xfId="1" applyNumberFormat="1" applyFont="1" applyBorder="1" applyAlignment="1" applyProtection="1">
      <alignment horizontal="right" vertical="center"/>
      <protection locked="0"/>
    </xf>
    <xf numFmtId="0" fontId="15" fillId="0" borderId="0" xfId="0" applyFont="1" applyAlignment="1" applyProtection="1">
      <alignment horizontal="center" vertical="center" wrapText="1"/>
    </xf>
    <xf numFmtId="0" fontId="6" fillId="0" borderId="22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79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8" xfId="1" applyNumberFormat="1" applyFont="1" applyBorder="1" applyAlignment="1" applyProtection="1">
      <alignment horizontal="right" vertical="center"/>
      <protection locked="0"/>
    </xf>
    <xf numFmtId="183" fontId="6" fillId="0" borderId="18" xfId="0" applyNumberFormat="1" applyFont="1" applyBorder="1" applyAlignment="1" applyProtection="1">
      <alignment horizontal="right" vertical="center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3" fontId="6" fillId="0" borderId="13" xfId="0" applyNumberFormat="1" applyFont="1" applyBorder="1" applyAlignment="1" applyProtection="1">
      <alignment horizontal="right" vertical="center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24" xfId="2" applyFont="1" applyBorder="1" applyAlignment="1" applyProtection="1">
      <alignment horizontal="left" vertical="center"/>
      <protection hidden="1"/>
    </xf>
    <xf numFmtId="0" fontId="14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2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5" fontId="8" fillId="0" borderId="0" xfId="3" applyNumberFormat="1" applyFont="1" applyFill="1" applyBorder="1" applyAlignment="1">
      <alignment horizontal="right"/>
    </xf>
    <xf numFmtId="185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5" fontId="8" fillId="0" borderId="0" xfId="3" applyNumberFormat="1" applyFont="1" applyFill="1" applyBorder="1" applyAlignment="1">
      <alignment horizontal="right" vertical="center"/>
    </xf>
    <xf numFmtId="49" fontId="32" fillId="0" borderId="0" xfId="3" applyNumberFormat="1" applyFont="1" applyFill="1" applyBorder="1" applyAlignment="1">
      <alignment vertical="center"/>
    </xf>
    <xf numFmtId="185" fontId="32" fillId="0" borderId="0" xfId="3" applyNumberFormat="1" applyFont="1" applyFill="1" applyBorder="1" applyAlignment="1">
      <alignment horizontal="right" vertical="center"/>
    </xf>
    <xf numFmtId="185" fontId="32" fillId="0" borderId="0" xfId="3" applyNumberFormat="1" applyFont="1" applyFill="1" applyBorder="1" applyAlignment="1">
      <alignment horizontal="right"/>
    </xf>
    <xf numFmtId="185" fontId="32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3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5" fontId="8" fillId="2" borderId="0" xfId="3" applyNumberFormat="1" applyFont="1" applyFill="1" applyBorder="1" applyAlignment="1">
      <alignment horizontal="right"/>
    </xf>
    <xf numFmtId="185" fontId="8" fillId="2" borderId="39" xfId="3" applyNumberFormat="1" applyFont="1" applyFill="1" applyBorder="1" applyAlignment="1">
      <alignment horizontal="right"/>
    </xf>
    <xf numFmtId="49" fontId="32" fillId="2" borderId="0" xfId="3" applyNumberFormat="1" applyFont="1" applyFill="1" applyBorder="1" applyAlignment="1">
      <alignment vertical="center"/>
    </xf>
    <xf numFmtId="185" fontId="32" fillId="2" borderId="0" xfId="3" applyNumberFormat="1" applyFont="1" applyFill="1" applyBorder="1" applyAlignment="1">
      <alignment horizontal="right" vertical="center"/>
    </xf>
    <xf numFmtId="185" fontId="32" fillId="2" borderId="0" xfId="3" applyNumberFormat="1" applyFont="1" applyFill="1" applyBorder="1" applyAlignment="1">
      <alignment horizontal="right"/>
    </xf>
    <xf numFmtId="185" fontId="32" fillId="2" borderId="39" xfId="3" applyNumberFormat="1" applyFont="1" applyFill="1" applyBorder="1" applyAlignment="1">
      <alignment horizontal="right"/>
    </xf>
    <xf numFmtId="0" fontId="34" fillId="0" borderId="0" xfId="3" applyFont="1" applyFill="1" applyBorder="1"/>
    <xf numFmtId="0" fontId="35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21" fillId="0" borderId="0" xfId="3" applyFont="1" applyFill="1" applyBorder="1" applyAlignment="1">
      <alignment vertical="center"/>
    </xf>
    <xf numFmtId="0" fontId="39" fillId="0" borderId="0" xfId="3" applyFont="1" applyFill="1" applyBorder="1" applyAlignment="1">
      <alignment vertical="center"/>
    </xf>
    <xf numFmtId="180" fontId="39" fillId="0" borderId="0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0" fillId="0" borderId="0" xfId="3" applyFont="1" applyFill="1" applyBorder="1" applyAlignment="1">
      <alignment horizontal="center" vertical="center"/>
    </xf>
    <xf numFmtId="0" fontId="38" fillId="0" borderId="0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17" fillId="0" borderId="26" xfId="0" applyFont="1" applyFill="1" applyBorder="1" applyAlignment="1" applyProtection="1">
      <alignment horizontal="center" vertical="center"/>
    </xf>
    <xf numFmtId="0" fontId="17" fillId="0" borderId="27" xfId="0" applyFont="1" applyFill="1" applyBorder="1" applyAlignment="1" applyProtection="1">
      <alignment horizontal="center" vertical="center"/>
    </xf>
    <xf numFmtId="0" fontId="17" fillId="0" borderId="28" xfId="0" applyFont="1" applyFill="1" applyBorder="1" applyAlignment="1" applyProtection="1">
      <alignment horizontal="center" vertical="center"/>
    </xf>
    <xf numFmtId="0" fontId="17" fillId="0" borderId="29" xfId="0" applyFont="1" applyFill="1" applyBorder="1" applyAlignment="1" applyProtection="1">
      <alignment horizontal="center" vertical="center"/>
    </xf>
    <xf numFmtId="0" fontId="2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0" fillId="0" borderId="0" xfId="3" applyFont="1" applyFill="1" applyBorder="1" applyAlignment="1">
      <alignment horizontal="center" vertical="center"/>
    </xf>
    <xf numFmtId="0" fontId="38" fillId="0" borderId="0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附圖1!$BI$2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2"/>
              <c:layout>
                <c:manualLayout>
                  <c:x val="-2.8013448411370021E-2"/>
                  <c:y val="-1.900414401890067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51940365125339E-2"/>
                  <c:y val="-2.230963531874000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7864846376642846E-2"/>
                  <c:y val="-2.8506291995700248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3555241823977179E-2"/>
                  <c:y val="-2.508441871683550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3.03490136570561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3.4207188981229472E-2"/>
                  <c:y val="-2.836043468517231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2.6652112108906903E-2"/>
                  <c:y val="-2.6751598163109496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3.9297597042513864E-2"/>
                  <c:y val="-6.531384011152006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3.287809812847749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1.9645645033742228E-2"/>
                  <c:y val="-3.639960345043703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2.863289038962551E-2"/>
                  <c:y val="-9.618697083993299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3.9787988608632793E-2"/>
                  <c:y val="-6.905644753884780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9.8582871226124465E-3"/>
                  <c:y val="-2.315499998100819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附圖1!$BO$39:$BO$77</c:f>
              <c:strCache>
                <c:ptCount val="39"/>
                <c:pt idx="2">
                  <c:v>105/3</c:v>
                </c:pt>
                <c:pt idx="5">
                  <c:v>105/6</c:v>
                </c:pt>
                <c:pt idx="8">
                  <c:v>105/9</c:v>
                </c:pt>
                <c:pt idx="11">
                  <c:v>105/12</c:v>
                </c:pt>
                <c:pt idx="14">
                  <c:v>106/3</c:v>
                </c:pt>
                <c:pt idx="17">
                  <c:v>106/6</c:v>
                </c:pt>
                <c:pt idx="20">
                  <c:v>106/9</c:v>
                </c:pt>
                <c:pt idx="23">
                  <c:v>106/12</c:v>
                </c:pt>
                <c:pt idx="26">
                  <c:v>107/3</c:v>
                </c:pt>
                <c:pt idx="29">
                  <c:v>107/6</c:v>
                </c:pt>
                <c:pt idx="32">
                  <c:v>107/9</c:v>
                </c:pt>
                <c:pt idx="35">
                  <c:v>107/12</c:v>
                </c:pt>
                <c:pt idx="38">
                  <c:v>108/3</c:v>
                </c:pt>
              </c:strCache>
            </c:strRef>
          </c:cat>
          <c:val>
            <c:numRef>
              <c:f>附圖1!$BL$39:$BL$77</c:f>
              <c:numCache>
                <c:formatCode>#,##0_);[Red]\(#,##0\)</c:formatCode>
                <c:ptCount val="39"/>
                <c:pt idx="0">
                  <c:v>15057.259</c:v>
                </c:pt>
                <c:pt idx="1">
                  <c:v>10309.36</c:v>
                </c:pt>
                <c:pt idx="2">
                  <c:v>13953.181</c:v>
                </c:pt>
                <c:pt idx="3">
                  <c:v>12325.602999999999</c:v>
                </c:pt>
                <c:pt idx="4">
                  <c:v>13012</c:v>
                </c:pt>
                <c:pt idx="5">
                  <c:v>13540</c:v>
                </c:pt>
                <c:pt idx="6">
                  <c:v>12689</c:v>
                </c:pt>
                <c:pt idx="7">
                  <c:v>13599</c:v>
                </c:pt>
                <c:pt idx="8">
                  <c:v>12690</c:v>
                </c:pt>
                <c:pt idx="9">
                  <c:v>12059</c:v>
                </c:pt>
                <c:pt idx="10">
                  <c:v>13805</c:v>
                </c:pt>
                <c:pt idx="11">
                  <c:v>11903</c:v>
                </c:pt>
                <c:pt idx="12">
                  <c:v>11480</c:v>
                </c:pt>
                <c:pt idx="13">
                  <c:v>11069</c:v>
                </c:pt>
                <c:pt idx="14">
                  <c:v>14674</c:v>
                </c:pt>
                <c:pt idx="15">
                  <c:v>10435</c:v>
                </c:pt>
                <c:pt idx="16">
                  <c:v>11701</c:v>
                </c:pt>
                <c:pt idx="17">
                  <c:v>13045</c:v>
                </c:pt>
                <c:pt idx="18">
                  <c:v>12087</c:v>
                </c:pt>
                <c:pt idx="19">
                  <c:v>13053</c:v>
                </c:pt>
                <c:pt idx="20">
                  <c:v>12860</c:v>
                </c:pt>
                <c:pt idx="21">
                  <c:v>11795</c:v>
                </c:pt>
                <c:pt idx="22">
                  <c:v>12548</c:v>
                </c:pt>
                <c:pt idx="23">
                  <c:v>11425</c:v>
                </c:pt>
                <c:pt idx="24">
                  <c:v>14953</c:v>
                </c:pt>
                <c:pt idx="25">
                  <c:v>11160</c:v>
                </c:pt>
                <c:pt idx="26">
                  <c:v>15468</c:v>
                </c:pt>
                <c:pt idx="27">
                  <c:v>13629</c:v>
                </c:pt>
                <c:pt idx="28">
                  <c:v>15994</c:v>
                </c:pt>
                <c:pt idx="29">
                  <c:v>14726</c:v>
                </c:pt>
                <c:pt idx="30">
                  <c:v>14784</c:v>
                </c:pt>
                <c:pt idx="31">
                  <c:v>15374</c:v>
                </c:pt>
                <c:pt idx="32">
                  <c:v>12794</c:v>
                </c:pt>
                <c:pt idx="33">
                  <c:v>15072</c:v>
                </c:pt>
                <c:pt idx="34">
                  <c:v>14930</c:v>
                </c:pt>
                <c:pt idx="35">
                  <c:v>13580</c:v>
                </c:pt>
                <c:pt idx="36">
                  <c:v>16957</c:v>
                </c:pt>
                <c:pt idx="37">
                  <c:v>10791</c:v>
                </c:pt>
                <c:pt idx="38">
                  <c:v>14807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附圖1!$BJ$2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2"/>
              <c:layout>
                <c:manualLayout>
                  <c:x val="-1.8774603267013065E-2"/>
                  <c:y val="7.876249188098954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123112152570576E-2"/>
                  <c:y val="4.411773419784176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516827494529914E-2"/>
                  <c:y val="2.865199737152971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1516827494529914E-2"/>
                  <c:y val="3.631193712942177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3.0316755692044964E-2"/>
                  <c:y val="0.126914244257818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2.4026275828275625E-2"/>
                  <c:y val="4.218816352731596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3.1355465964166676E-2"/>
                  <c:y val="3.616623175359230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3.2587751854493231E-2"/>
                  <c:y val="2.6780769625215153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7510103288844902E-2"/>
                  <c:y val="7.490319860523947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2.2729561762265853E-2"/>
                  <c:y val="3.061073950416111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2.9084566832103472E-2"/>
                  <c:y val="3.832902218626434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2.9574861367837338E-2"/>
                  <c:y val="3.50238347558219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0"/>
                  <c:y val="-2.701398938736131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附圖1!$BO$39:$BO$77</c:f>
              <c:strCache>
                <c:ptCount val="39"/>
                <c:pt idx="2">
                  <c:v>105/3</c:v>
                </c:pt>
                <c:pt idx="5">
                  <c:v>105/6</c:v>
                </c:pt>
                <c:pt idx="8">
                  <c:v>105/9</c:v>
                </c:pt>
                <c:pt idx="11">
                  <c:v>105/12</c:v>
                </c:pt>
                <c:pt idx="14">
                  <c:v>106/3</c:v>
                </c:pt>
                <c:pt idx="17">
                  <c:v>106/6</c:v>
                </c:pt>
                <c:pt idx="20">
                  <c:v>106/9</c:v>
                </c:pt>
                <c:pt idx="23">
                  <c:v>106/12</c:v>
                </c:pt>
                <c:pt idx="26">
                  <c:v>107/3</c:v>
                </c:pt>
                <c:pt idx="29">
                  <c:v>107/6</c:v>
                </c:pt>
                <c:pt idx="32">
                  <c:v>107/9</c:v>
                </c:pt>
                <c:pt idx="35">
                  <c:v>107/12</c:v>
                </c:pt>
                <c:pt idx="38">
                  <c:v>108/3</c:v>
                </c:pt>
              </c:strCache>
            </c:strRef>
          </c:cat>
          <c:val>
            <c:numRef>
              <c:f>附圖1!$BM$39:$BM$77</c:f>
              <c:numCache>
                <c:formatCode>#,##0_);[Red]\(#,##0\)</c:formatCode>
                <c:ptCount val="39"/>
                <c:pt idx="0">
                  <c:v>13383.339</c:v>
                </c:pt>
                <c:pt idx="1">
                  <c:v>9413.5869999999995</c:v>
                </c:pt>
                <c:pt idx="2">
                  <c:v>12408.257</c:v>
                </c:pt>
                <c:pt idx="3">
                  <c:v>11245.394</c:v>
                </c:pt>
                <c:pt idx="4">
                  <c:v>11751</c:v>
                </c:pt>
                <c:pt idx="5">
                  <c:v>12248</c:v>
                </c:pt>
                <c:pt idx="6">
                  <c:v>11495</c:v>
                </c:pt>
                <c:pt idx="7">
                  <c:v>12140</c:v>
                </c:pt>
                <c:pt idx="8">
                  <c:v>11426</c:v>
                </c:pt>
                <c:pt idx="9">
                  <c:v>11110</c:v>
                </c:pt>
                <c:pt idx="10">
                  <c:v>12627</c:v>
                </c:pt>
                <c:pt idx="11">
                  <c:v>11297</c:v>
                </c:pt>
                <c:pt idx="12">
                  <c:v>10671</c:v>
                </c:pt>
                <c:pt idx="13">
                  <c:v>10206</c:v>
                </c:pt>
                <c:pt idx="14">
                  <c:v>13008</c:v>
                </c:pt>
                <c:pt idx="15">
                  <c:v>9368</c:v>
                </c:pt>
                <c:pt idx="16">
                  <c:v>10309</c:v>
                </c:pt>
                <c:pt idx="17">
                  <c:v>11139</c:v>
                </c:pt>
                <c:pt idx="18">
                  <c:v>10746</c:v>
                </c:pt>
                <c:pt idx="19">
                  <c:v>11344</c:v>
                </c:pt>
                <c:pt idx="20">
                  <c:v>11480</c:v>
                </c:pt>
                <c:pt idx="21">
                  <c:v>10394</c:v>
                </c:pt>
                <c:pt idx="22">
                  <c:v>11373</c:v>
                </c:pt>
                <c:pt idx="23">
                  <c:v>10385</c:v>
                </c:pt>
                <c:pt idx="24">
                  <c:v>12723</c:v>
                </c:pt>
                <c:pt idx="25">
                  <c:v>9050</c:v>
                </c:pt>
                <c:pt idx="26">
                  <c:v>13226</c:v>
                </c:pt>
                <c:pt idx="27">
                  <c:v>11874</c:v>
                </c:pt>
                <c:pt idx="28">
                  <c:v>13665</c:v>
                </c:pt>
                <c:pt idx="29">
                  <c:v>12968</c:v>
                </c:pt>
                <c:pt idx="30">
                  <c:v>13248</c:v>
                </c:pt>
                <c:pt idx="31">
                  <c:v>13744</c:v>
                </c:pt>
                <c:pt idx="32">
                  <c:v>11398</c:v>
                </c:pt>
                <c:pt idx="33">
                  <c:v>13140</c:v>
                </c:pt>
                <c:pt idx="34">
                  <c:v>12917</c:v>
                </c:pt>
                <c:pt idx="35">
                  <c:v>11795</c:v>
                </c:pt>
                <c:pt idx="36">
                  <c:v>14848</c:v>
                </c:pt>
                <c:pt idx="37">
                  <c:v>9882</c:v>
                </c:pt>
                <c:pt idx="38">
                  <c:v>12648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附圖1!$BK$2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2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43904906423874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5174506828528073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6439049064238698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5174506828528073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7703591299949417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1.5174506828528165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770359129994941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2.5065083130782404E-2"/>
                  <c:y val="-2.66640837767927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1.9716574245224893E-2"/>
                  <c:y val="-2.122527737578388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附圖1!$BO$39:$BO$77</c:f>
              <c:strCache>
                <c:ptCount val="39"/>
                <c:pt idx="2">
                  <c:v>105/3</c:v>
                </c:pt>
                <c:pt idx="5">
                  <c:v>105/6</c:v>
                </c:pt>
                <c:pt idx="8">
                  <c:v>105/9</c:v>
                </c:pt>
                <c:pt idx="11">
                  <c:v>105/12</c:v>
                </c:pt>
                <c:pt idx="14">
                  <c:v>106/3</c:v>
                </c:pt>
                <c:pt idx="17">
                  <c:v>106/6</c:v>
                </c:pt>
                <c:pt idx="20">
                  <c:v>106/9</c:v>
                </c:pt>
                <c:pt idx="23">
                  <c:v>106/12</c:v>
                </c:pt>
                <c:pt idx="26">
                  <c:v>107/3</c:v>
                </c:pt>
                <c:pt idx="29">
                  <c:v>107/6</c:v>
                </c:pt>
                <c:pt idx="32">
                  <c:v>107/9</c:v>
                </c:pt>
                <c:pt idx="35">
                  <c:v>107/12</c:v>
                </c:pt>
                <c:pt idx="38">
                  <c:v>108/3</c:v>
                </c:pt>
              </c:strCache>
            </c:strRef>
          </c:cat>
          <c:val>
            <c:numRef>
              <c:f>附圖1!$BN$39:$BN$77</c:f>
              <c:numCache>
                <c:formatCode>#,##0_);[Red]\(#,##0\)</c:formatCode>
                <c:ptCount val="39"/>
                <c:pt idx="0">
                  <c:v>1113.615</c:v>
                </c:pt>
                <c:pt idx="1">
                  <c:v>674.68499999999995</c:v>
                </c:pt>
                <c:pt idx="2">
                  <c:v>1138.152</c:v>
                </c:pt>
                <c:pt idx="3">
                  <c:v>716.53</c:v>
                </c:pt>
                <c:pt idx="4">
                  <c:v>938.85500000000002</c:v>
                </c:pt>
                <c:pt idx="5">
                  <c:v>986</c:v>
                </c:pt>
                <c:pt idx="6">
                  <c:v>862</c:v>
                </c:pt>
                <c:pt idx="7">
                  <c:v>1069</c:v>
                </c:pt>
                <c:pt idx="8">
                  <c:v>959</c:v>
                </c:pt>
                <c:pt idx="9">
                  <c:v>764</c:v>
                </c:pt>
                <c:pt idx="10">
                  <c:v>918</c:v>
                </c:pt>
                <c:pt idx="11">
                  <c:v>455</c:v>
                </c:pt>
                <c:pt idx="12">
                  <c:v>651</c:v>
                </c:pt>
                <c:pt idx="13">
                  <c:v>677</c:v>
                </c:pt>
                <c:pt idx="14">
                  <c:v>1231</c:v>
                </c:pt>
                <c:pt idx="15">
                  <c:v>636</c:v>
                </c:pt>
                <c:pt idx="16">
                  <c:v>857</c:v>
                </c:pt>
                <c:pt idx="17">
                  <c:v>1229</c:v>
                </c:pt>
                <c:pt idx="18">
                  <c:v>946</c:v>
                </c:pt>
                <c:pt idx="19">
                  <c:v>1289</c:v>
                </c:pt>
                <c:pt idx="20">
                  <c:v>1034</c:v>
                </c:pt>
                <c:pt idx="21">
                  <c:v>1135</c:v>
                </c:pt>
                <c:pt idx="22">
                  <c:v>864</c:v>
                </c:pt>
                <c:pt idx="23">
                  <c:v>781</c:v>
                </c:pt>
                <c:pt idx="24">
                  <c:v>1916</c:v>
                </c:pt>
                <c:pt idx="25">
                  <c:v>1816</c:v>
                </c:pt>
                <c:pt idx="26">
                  <c:v>1893</c:v>
                </c:pt>
                <c:pt idx="27">
                  <c:v>1374</c:v>
                </c:pt>
                <c:pt idx="28">
                  <c:v>1864</c:v>
                </c:pt>
                <c:pt idx="29">
                  <c:v>1351</c:v>
                </c:pt>
                <c:pt idx="30">
                  <c:v>1117</c:v>
                </c:pt>
                <c:pt idx="31">
                  <c:v>1192</c:v>
                </c:pt>
                <c:pt idx="32">
                  <c:v>1093</c:v>
                </c:pt>
                <c:pt idx="33">
                  <c:v>1399</c:v>
                </c:pt>
                <c:pt idx="34">
                  <c:v>1700</c:v>
                </c:pt>
                <c:pt idx="35">
                  <c:v>1571</c:v>
                </c:pt>
                <c:pt idx="36">
                  <c:v>1886</c:v>
                </c:pt>
                <c:pt idx="37">
                  <c:v>787</c:v>
                </c:pt>
                <c:pt idx="38">
                  <c:v>1981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421888"/>
        <c:axId val="134427776"/>
      </c:lineChart>
      <c:catAx>
        <c:axId val="1344218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34427776"/>
        <c:crossesAt val="0"/>
        <c:auto val="1"/>
        <c:lblAlgn val="ctr"/>
        <c:lblOffset val="100"/>
        <c:tickLblSkip val="1"/>
        <c:tickMarkSkip val="1"/>
        <c:noMultiLvlLbl val="1"/>
      </c:catAx>
      <c:valAx>
        <c:axId val="134427776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34421888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3024602026049204E-2"/>
          <c:w val="0.6756007393715342"/>
          <c:h val="5.4992764109985534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8937007874015739E-2"/>
                  <c:y val="-0.14200937569370992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54.88%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5639763779527558E-2"/>
                  <c:y val="9.5260182029485121E-2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45.12%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附圖2!$AP$3:$AP$4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附圖2!$AQ$3:$AQ$4</c:f>
              <c:numCache>
                <c:formatCode>0.00_ </c:formatCode>
                <c:ptCount val="2"/>
                <c:pt idx="0">
                  <c:v>54.875560538116595</c:v>
                </c:pt>
                <c:pt idx="1">
                  <c:v>45.124439461883412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5.3900918635170603E-2"/>
                  <c:y val="-0.17831002467975085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67.48%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0864211826462869E-2"/>
                  <c:y val="0.14810618821900995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32.52%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附圖2!$AS$3:$AS$4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附圖2!$AT$3:$AT$4</c:f>
              <c:numCache>
                <c:formatCode>0.00_ </c:formatCode>
                <c:ptCount val="2"/>
                <c:pt idx="0">
                  <c:v>67.475142456257117</c:v>
                </c:pt>
                <c:pt idx="1">
                  <c:v>32.524857543742883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59</xdr:row>
      <xdr:rowOff>133350</xdr:rowOff>
    </xdr:from>
    <xdr:to>
      <xdr:col>3</xdr:col>
      <xdr:colOff>238125</xdr:colOff>
      <xdr:row>59</xdr:row>
      <xdr:rowOff>438150</xdr:rowOff>
    </xdr:to>
    <xdr:sp macro="" textlink="">
      <xdr:nvSpPr>
        <xdr:cNvPr id="2" name="文字方塊 1"/>
        <xdr:cNvSpPr txBox="1"/>
      </xdr:nvSpPr>
      <xdr:spPr>
        <a:xfrm>
          <a:off x="7372350" y="12011025"/>
          <a:ext cx="238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TW" altLang="zh-TW" sz="1600">
            <a:effectLst/>
          </a:endParaRPr>
        </a:p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9526</xdr:colOff>
      <xdr:row>59</xdr:row>
      <xdr:rowOff>142875</xdr:rowOff>
    </xdr:from>
    <xdr:to>
      <xdr:col>2</xdr:col>
      <xdr:colOff>238126</xdr:colOff>
      <xdr:row>59</xdr:row>
      <xdr:rowOff>428625</xdr:rowOff>
    </xdr:to>
    <xdr:sp macro="" textlink="">
      <xdr:nvSpPr>
        <xdr:cNvPr id="3" name="文字方塊 2"/>
        <xdr:cNvSpPr txBox="1"/>
      </xdr:nvSpPr>
      <xdr:spPr>
        <a:xfrm>
          <a:off x="5648326" y="120205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60</xdr:row>
      <xdr:rowOff>152400</xdr:rowOff>
    </xdr:from>
    <xdr:to>
      <xdr:col>2</xdr:col>
      <xdr:colOff>238125</xdr:colOff>
      <xdr:row>61</xdr:row>
      <xdr:rowOff>9525</xdr:rowOff>
    </xdr:to>
    <xdr:sp macro="" textlink="">
      <xdr:nvSpPr>
        <xdr:cNvPr id="4" name="文字方塊 3"/>
        <xdr:cNvSpPr txBox="1"/>
      </xdr:nvSpPr>
      <xdr:spPr>
        <a:xfrm>
          <a:off x="5638800" y="12477750"/>
          <a:ext cx="238125" cy="3048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60</xdr:row>
      <xdr:rowOff>133350</xdr:rowOff>
    </xdr:from>
    <xdr:to>
      <xdr:col>3</xdr:col>
      <xdr:colOff>238125</xdr:colOff>
      <xdr:row>60</xdr:row>
      <xdr:rowOff>438150</xdr:rowOff>
    </xdr:to>
    <xdr:sp macro="" textlink="">
      <xdr:nvSpPr>
        <xdr:cNvPr id="5" name="文字方塊 4"/>
        <xdr:cNvSpPr txBox="1"/>
      </xdr:nvSpPr>
      <xdr:spPr>
        <a:xfrm>
          <a:off x="7372350" y="12458700"/>
          <a:ext cx="238125" cy="3048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361950</xdr:rowOff>
    </xdr:from>
    <xdr:to>
      <xdr:col>3</xdr:col>
      <xdr:colOff>228600</xdr:colOff>
      <xdr:row>36</xdr:row>
      <xdr:rowOff>266700</xdr:rowOff>
    </xdr:to>
    <xdr:sp macro="" textlink="">
      <xdr:nvSpPr>
        <xdr:cNvPr id="6" name="文字方塊 5"/>
        <xdr:cNvSpPr txBox="1"/>
      </xdr:nvSpPr>
      <xdr:spPr>
        <a:xfrm>
          <a:off x="7372350" y="6829425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59</xdr:row>
      <xdr:rowOff>142875</xdr:rowOff>
    </xdr:from>
    <xdr:to>
      <xdr:col>3</xdr:col>
      <xdr:colOff>228600</xdr:colOff>
      <xdr:row>59</xdr:row>
      <xdr:rowOff>428625</xdr:rowOff>
    </xdr:to>
    <xdr:sp macro="" textlink="">
      <xdr:nvSpPr>
        <xdr:cNvPr id="7" name="文字方塊 6"/>
        <xdr:cNvSpPr txBox="1"/>
      </xdr:nvSpPr>
      <xdr:spPr>
        <a:xfrm>
          <a:off x="7372350" y="120205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59</xdr:row>
      <xdr:rowOff>0</xdr:rowOff>
    </xdr:from>
    <xdr:to>
      <xdr:col>4</xdr:col>
      <xdr:colOff>238125</xdr:colOff>
      <xdr:row>59</xdr:row>
      <xdr:rowOff>304800</xdr:rowOff>
    </xdr:to>
    <xdr:sp macro="" textlink="">
      <xdr:nvSpPr>
        <xdr:cNvPr id="8" name="文字方塊 7"/>
        <xdr:cNvSpPr txBox="1"/>
      </xdr:nvSpPr>
      <xdr:spPr>
        <a:xfrm>
          <a:off x="8924925" y="11877675"/>
          <a:ext cx="238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152400</xdr:colOff>
      <xdr:row>59</xdr:row>
      <xdr:rowOff>152400</xdr:rowOff>
    </xdr:from>
    <xdr:to>
      <xdr:col>4</xdr:col>
      <xdr:colOff>390525</xdr:colOff>
      <xdr:row>60</xdr:row>
      <xdr:rowOff>9525</xdr:rowOff>
    </xdr:to>
    <xdr:sp macro="" textlink="">
      <xdr:nvSpPr>
        <xdr:cNvPr id="9" name="文字方塊 8"/>
        <xdr:cNvSpPr txBox="1"/>
      </xdr:nvSpPr>
      <xdr:spPr>
        <a:xfrm>
          <a:off x="9077325" y="12030075"/>
          <a:ext cx="238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152400</xdr:colOff>
      <xdr:row>36</xdr:row>
      <xdr:rowOff>133350</xdr:rowOff>
    </xdr:from>
    <xdr:to>
      <xdr:col>3</xdr:col>
      <xdr:colOff>381000</xdr:colOff>
      <xdr:row>37</xdr:row>
      <xdr:rowOff>38100</xdr:rowOff>
    </xdr:to>
    <xdr:sp macro="" textlink="">
      <xdr:nvSpPr>
        <xdr:cNvPr id="10" name="文字方塊 9"/>
        <xdr:cNvSpPr txBox="1"/>
      </xdr:nvSpPr>
      <xdr:spPr>
        <a:xfrm>
          <a:off x="7524750" y="6981825"/>
          <a:ext cx="228600" cy="2476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28575</xdr:colOff>
      <xdr:row>59</xdr:row>
      <xdr:rowOff>142875</xdr:rowOff>
    </xdr:from>
    <xdr:to>
      <xdr:col>4</xdr:col>
      <xdr:colOff>257175</xdr:colOff>
      <xdr:row>59</xdr:row>
      <xdr:rowOff>428625</xdr:rowOff>
    </xdr:to>
    <xdr:sp macro="" textlink="">
      <xdr:nvSpPr>
        <xdr:cNvPr id="11" name="文字方塊 10"/>
        <xdr:cNvSpPr txBox="1"/>
      </xdr:nvSpPr>
      <xdr:spPr>
        <a:xfrm>
          <a:off x="8953500" y="120205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152400</xdr:colOff>
      <xdr:row>59</xdr:row>
      <xdr:rowOff>295275</xdr:rowOff>
    </xdr:from>
    <xdr:to>
      <xdr:col>3</xdr:col>
      <xdr:colOff>381000</xdr:colOff>
      <xdr:row>60</xdr:row>
      <xdr:rowOff>133350</xdr:rowOff>
    </xdr:to>
    <xdr:sp macro="" textlink="">
      <xdr:nvSpPr>
        <xdr:cNvPr id="12" name="文字方塊 11"/>
        <xdr:cNvSpPr txBox="1"/>
      </xdr:nvSpPr>
      <xdr:spPr>
        <a:xfrm>
          <a:off x="7524750" y="121729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45</xdr:row>
      <xdr:rowOff>0</xdr:rowOff>
    </xdr:from>
    <xdr:to>
      <xdr:col>3</xdr:col>
      <xdr:colOff>228600</xdr:colOff>
      <xdr:row>45</xdr:row>
      <xdr:rowOff>285750</xdr:rowOff>
    </xdr:to>
    <xdr:sp macro="" textlink="">
      <xdr:nvSpPr>
        <xdr:cNvPr id="2" name="文字方塊 1"/>
        <xdr:cNvSpPr txBox="1"/>
      </xdr:nvSpPr>
      <xdr:spPr>
        <a:xfrm>
          <a:off x="6553200" y="133921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228600</xdr:colOff>
      <xdr:row>17</xdr:row>
      <xdr:rowOff>285750</xdr:rowOff>
    </xdr:to>
    <xdr:sp macro="" textlink="">
      <xdr:nvSpPr>
        <xdr:cNvPr id="3" name="文字方塊 2"/>
        <xdr:cNvSpPr txBox="1"/>
      </xdr:nvSpPr>
      <xdr:spPr>
        <a:xfrm>
          <a:off x="6553200" y="48577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228600</xdr:colOff>
      <xdr:row>18</xdr:row>
      <xdr:rowOff>285750</xdr:rowOff>
    </xdr:to>
    <xdr:sp macro="" textlink="">
      <xdr:nvSpPr>
        <xdr:cNvPr id="4" name="文字方塊 3"/>
        <xdr:cNvSpPr txBox="1"/>
      </xdr:nvSpPr>
      <xdr:spPr>
        <a:xfrm>
          <a:off x="6553200" y="51625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228600</xdr:colOff>
      <xdr:row>19</xdr:row>
      <xdr:rowOff>285750</xdr:rowOff>
    </xdr:to>
    <xdr:sp macro="" textlink="">
      <xdr:nvSpPr>
        <xdr:cNvPr id="5" name="文字方塊 4"/>
        <xdr:cNvSpPr txBox="1"/>
      </xdr:nvSpPr>
      <xdr:spPr>
        <a:xfrm>
          <a:off x="6553200" y="54673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228600</xdr:colOff>
      <xdr:row>35</xdr:row>
      <xdr:rowOff>285750</xdr:rowOff>
    </xdr:to>
    <xdr:sp macro="" textlink="">
      <xdr:nvSpPr>
        <xdr:cNvPr id="6" name="文字方塊 5"/>
        <xdr:cNvSpPr txBox="1"/>
      </xdr:nvSpPr>
      <xdr:spPr>
        <a:xfrm>
          <a:off x="6553200" y="103441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</xdr:row>
      <xdr:rowOff>95250</xdr:rowOff>
    </xdr:from>
    <xdr:to>
      <xdr:col>7</xdr:col>
      <xdr:colOff>714375</xdr:colOff>
      <xdr:row>19</xdr:row>
      <xdr:rowOff>76200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23</xdr:row>
      <xdr:rowOff>238125</xdr:rowOff>
    </xdr:from>
    <xdr:to>
      <xdr:col>8</xdr:col>
      <xdr:colOff>9525</xdr:colOff>
      <xdr:row>42</xdr:row>
      <xdr:rowOff>57150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0.77206</cdr:x>
      <cdr:y>0.56468</cdr:y>
    </cdr:from>
    <cdr:to>
      <cdr:x>0.91101</cdr:x>
      <cdr:y>0.61169</cdr:y>
    </cdr:to>
    <cdr:cxnSp macro="">
      <cdr:nvCxnSpPr>
        <cdr:cNvPr id="18" name="肘形接點 17"/>
        <cdr:cNvCxnSpPr/>
      </cdr:nvCxnSpPr>
      <cdr:spPr>
        <a:xfrm xmlns:a="http://schemas.openxmlformats.org/drawingml/2006/main">
          <a:off x="4000499" y="2162173"/>
          <a:ext cx="720000" cy="180000"/>
        </a:xfrm>
        <a:prstGeom xmlns:a="http://schemas.openxmlformats.org/drawingml/2006/main" prst="bentConnector3">
          <a:avLst>
            <a:gd name="adj1" fmla="val 100000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0.13678</cdr:x>
      <cdr:y>0.3908</cdr:y>
    </cdr:from>
    <cdr:to>
      <cdr:x>0.27574</cdr:x>
      <cdr:y>0.43781</cdr:y>
    </cdr:to>
    <cdr:cxnSp macro="">
      <cdr:nvCxnSpPr>
        <cdr:cNvPr id="26" name="肘形接點 25"/>
        <cdr:cNvCxnSpPr/>
      </cdr:nvCxnSpPr>
      <cdr:spPr>
        <a:xfrm xmlns:a="http://schemas.openxmlformats.org/drawingml/2006/main" rot="10800000">
          <a:off x="708752" y="1496405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0.74564</cdr:x>
      <cdr:y>0.54293</cdr:y>
    </cdr:from>
    <cdr:to>
      <cdr:x>0.88535</cdr:x>
      <cdr:y>0.58992</cdr:y>
    </cdr:to>
    <cdr:cxnSp macro="">
      <cdr:nvCxnSpPr>
        <cdr:cNvPr id="7" name="肘形接點 6"/>
        <cdr:cNvCxnSpPr/>
      </cdr:nvCxnSpPr>
      <cdr:spPr>
        <a:xfrm xmlns:a="http://schemas.openxmlformats.org/drawingml/2006/main">
          <a:off x="3870325" y="2079624"/>
          <a:ext cx="720000" cy="180000"/>
        </a:xfrm>
        <a:prstGeom xmlns:a="http://schemas.openxmlformats.org/drawingml/2006/main" prst="bentConnector3">
          <a:avLst>
            <a:gd name="adj1" fmla="val 10080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0.10801</cdr:x>
      <cdr:y>0.39149</cdr:y>
    </cdr:from>
    <cdr:to>
      <cdr:x>0.24699</cdr:x>
      <cdr:y>0.43849</cdr:y>
    </cdr:to>
    <cdr:cxnSp macro="">
      <cdr:nvCxnSpPr>
        <cdr:cNvPr id="9" name="肘形接點 8"/>
        <cdr:cNvCxnSpPr/>
      </cdr:nvCxnSpPr>
      <cdr:spPr>
        <a:xfrm xmlns:a="http://schemas.openxmlformats.org/drawingml/2006/main" rot="10800000">
          <a:off x="559527" y="1499579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803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10803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(排序) 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108年3月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13.38</v>
          </cell>
        </row>
        <row r="18">
          <cell r="E18">
            <v>85.41</v>
          </cell>
        </row>
        <row r="30">
          <cell r="E30">
            <v>1.03</v>
          </cell>
        </row>
        <row r="33">
          <cell r="E33">
            <v>0.14000000000000001</v>
          </cell>
        </row>
        <row r="37">
          <cell r="E37">
            <v>0.04</v>
          </cell>
        </row>
        <row r="59">
          <cell r="C59">
            <v>45.124439461883412</v>
          </cell>
          <cell r="D59">
            <v>54.875560538116595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>
        <row r="50">
          <cell r="O50">
            <v>67.475142456257117</v>
          </cell>
        </row>
        <row r="86">
          <cell r="O86">
            <v>32.524857543742883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65"/>
  <sheetViews>
    <sheetView tabSelected="1" view="pageBreakPreview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6" customWidth="1"/>
    <col min="6" max="16384" width="8.90625" style="1"/>
  </cols>
  <sheetData>
    <row r="1" spans="1:5" ht="30.6">
      <c r="A1" s="178" t="s">
        <v>0</v>
      </c>
      <c r="B1" s="178"/>
      <c r="C1" s="178"/>
      <c r="D1" s="178"/>
      <c r="E1" s="178"/>
    </row>
    <row r="2" spans="1:5" ht="31.2" customHeight="1">
      <c r="A2" s="179" t="s">
        <v>1</v>
      </c>
      <c r="B2" s="179"/>
      <c r="C2" s="179"/>
      <c r="D2" s="179"/>
      <c r="E2" s="179"/>
    </row>
    <row r="3" spans="1:5" ht="19.8">
      <c r="A3" s="180" t="str">
        <f>'[1]匯率(店)'!A2</f>
        <v>108年3月</v>
      </c>
      <c r="B3" s="180"/>
      <c r="C3" s="180"/>
      <c r="D3" s="180"/>
      <c r="E3" s="180"/>
    </row>
    <row r="4" spans="1:5" ht="18" thickBot="1">
      <c r="D4" s="181" t="s">
        <v>5</v>
      </c>
      <c r="E4" s="181"/>
    </row>
    <row r="5" spans="1:5" s="9" customFormat="1" ht="39" customHeight="1">
      <c r="A5" s="4" t="s">
        <v>6</v>
      </c>
      <c r="B5" s="5" t="s">
        <v>7</v>
      </c>
      <c r="C5" s="6"/>
      <c r="D5" s="7"/>
      <c r="E5" s="8"/>
    </row>
    <row r="6" spans="1:5" s="9" customFormat="1" ht="24.75" customHeight="1" thickBot="1">
      <c r="A6" s="10"/>
      <c r="B6" s="11" t="s">
        <v>2</v>
      </c>
      <c r="C6" s="12" t="s">
        <v>3</v>
      </c>
      <c r="D6" s="12" t="s">
        <v>4</v>
      </c>
      <c r="E6" s="13" t="s">
        <v>8</v>
      </c>
    </row>
    <row r="7" spans="1:5" s="9" customFormat="1" ht="28.2" customHeight="1" thickBot="1">
      <c r="A7" s="14" t="s">
        <v>9</v>
      </c>
      <c r="B7" s="15">
        <v>474241</v>
      </c>
      <c r="C7" s="16">
        <v>1506605</v>
      </c>
      <c r="D7" s="17">
        <v>1980846</v>
      </c>
      <c r="E7" s="18">
        <v>13.38</v>
      </c>
    </row>
    <row r="8" spans="1:5" s="9" customFormat="1" ht="28.2" customHeight="1">
      <c r="A8" s="19" t="s">
        <v>10</v>
      </c>
      <c r="B8" s="20">
        <v>474241</v>
      </c>
      <c r="C8" s="20">
        <v>267712</v>
      </c>
      <c r="D8" s="20">
        <v>741953</v>
      </c>
      <c r="E8" s="21">
        <v>5.01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2">
        <v>0</v>
      </c>
    </row>
    <row r="10" spans="1:5" s="9" customFormat="1" ht="24" hidden="1" customHeight="1">
      <c r="A10" s="19" t="s">
        <v>12</v>
      </c>
      <c r="B10" s="20">
        <v>470742</v>
      </c>
      <c r="C10" s="20">
        <v>257610</v>
      </c>
      <c r="D10" s="20">
        <v>728352</v>
      </c>
      <c r="E10" s="23">
        <v>4.92</v>
      </c>
    </row>
    <row r="11" spans="1:5" s="9" customFormat="1" ht="24" hidden="1" customHeight="1">
      <c r="A11" s="19" t="s">
        <v>13</v>
      </c>
      <c r="B11" s="20">
        <v>875</v>
      </c>
      <c r="C11" s="20">
        <v>7410</v>
      </c>
      <c r="D11" s="20">
        <v>8285</v>
      </c>
      <c r="E11" s="23">
        <v>0.06</v>
      </c>
    </row>
    <row r="12" spans="1:5" s="9" customFormat="1" ht="24" hidden="1" customHeight="1">
      <c r="A12" s="19" t="s">
        <v>14</v>
      </c>
      <c r="B12" s="20">
        <v>2624</v>
      </c>
      <c r="C12" s="20">
        <v>2692</v>
      </c>
      <c r="D12" s="20">
        <v>5316</v>
      </c>
      <c r="E12" s="23">
        <v>0.03</v>
      </c>
    </row>
    <row r="13" spans="1:5" s="9" customFormat="1" ht="25.2" customHeight="1" thickBot="1">
      <c r="A13" s="19" t="s">
        <v>15</v>
      </c>
      <c r="B13" s="20">
        <v>0</v>
      </c>
      <c r="C13" s="20">
        <v>1238893</v>
      </c>
      <c r="D13" s="20">
        <v>1238893</v>
      </c>
      <c r="E13" s="23">
        <v>8.3699999999999992</v>
      </c>
    </row>
    <row r="14" spans="1:5" s="9" customFormat="1" ht="24" hidden="1" customHeight="1">
      <c r="A14" s="19" t="s">
        <v>16</v>
      </c>
      <c r="B14" s="20">
        <v>0</v>
      </c>
      <c r="C14" s="20">
        <v>638980</v>
      </c>
      <c r="D14" s="20">
        <v>638980</v>
      </c>
      <c r="E14" s="23">
        <v>4.32</v>
      </c>
    </row>
    <row r="15" spans="1:5" s="9" customFormat="1" ht="24" hidden="1" customHeight="1">
      <c r="A15" s="19" t="s">
        <v>17</v>
      </c>
      <c r="B15" s="20">
        <v>0</v>
      </c>
      <c r="C15" s="20">
        <v>598989</v>
      </c>
      <c r="D15" s="20">
        <v>598989</v>
      </c>
      <c r="E15" s="23">
        <v>4.05</v>
      </c>
    </row>
    <row r="16" spans="1:5" s="9" customFormat="1" ht="24" hidden="1" customHeight="1">
      <c r="A16" s="19" t="s">
        <v>18</v>
      </c>
      <c r="B16" s="20">
        <v>0</v>
      </c>
      <c r="C16" s="20">
        <v>462</v>
      </c>
      <c r="D16" s="20">
        <v>462</v>
      </c>
      <c r="E16" s="22">
        <v>0</v>
      </c>
    </row>
    <row r="17" spans="1:5" s="9" customFormat="1" ht="24" hidden="1" customHeight="1">
      <c r="A17" s="24" t="s">
        <v>19</v>
      </c>
      <c r="B17" s="25">
        <v>0</v>
      </c>
      <c r="C17" s="25">
        <v>462</v>
      </c>
      <c r="D17" s="25">
        <v>462</v>
      </c>
      <c r="E17" s="23">
        <v>0</v>
      </c>
    </row>
    <row r="18" spans="1:5" s="9" customFormat="1" ht="30" customHeight="1" thickBot="1">
      <c r="A18" s="26" t="s">
        <v>20</v>
      </c>
      <c r="B18" s="15">
        <v>6073693</v>
      </c>
      <c r="C18" s="16">
        <v>6573896</v>
      </c>
      <c r="D18" s="17">
        <v>12647589</v>
      </c>
      <c r="E18" s="18">
        <v>85.41</v>
      </c>
    </row>
    <row r="19" spans="1:5" s="9" customFormat="1" ht="30" customHeight="1">
      <c r="A19" s="27" t="s">
        <v>21</v>
      </c>
      <c r="B19" s="20">
        <v>6073693</v>
      </c>
      <c r="C19" s="20">
        <v>6452305</v>
      </c>
      <c r="D19" s="20">
        <v>12525998</v>
      </c>
      <c r="E19" s="23">
        <v>84.59</v>
      </c>
    </row>
    <row r="20" spans="1:5" s="9" customFormat="1" ht="24" hidden="1" customHeight="1">
      <c r="A20" s="19" t="s">
        <v>22</v>
      </c>
      <c r="B20" s="20">
        <v>224105</v>
      </c>
      <c r="C20" s="20">
        <v>1292730</v>
      </c>
      <c r="D20" s="20">
        <v>1516835</v>
      </c>
      <c r="E20" s="23">
        <v>10.24</v>
      </c>
    </row>
    <row r="21" spans="1:5" s="9" customFormat="1" ht="24" hidden="1" customHeight="1">
      <c r="A21" s="19" t="s">
        <v>23</v>
      </c>
      <c r="B21" s="20">
        <v>5706929</v>
      </c>
      <c r="C21" s="20">
        <v>4581440</v>
      </c>
      <c r="D21" s="20">
        <v>10288369</v>
      </c>
      <c r="E21" s="23">
        <v>69.48</v>
      </c>
    </row>
    <row r="22" spans="1:5" s="9" customFormat="1" ht="24" hidden="1" customHeight="1">
      <c r="A22" s="19" t="s">
        <v>24</v>
      </c>
      <c r="B22" s="20">
        <v>110803</v>
      </c>
      <c r="C22" s="20">
        <v>10211</v>
      </c>
      <c r="D22" s="20">
        <v>121014</v>
      </c>
      <c r="E22" s="23">
        <v>0.82</v>
      </c>
    </row>
    <row r="23" spans="1:5" s="9" customFormat="1" ht="24" hidden="1" customHeight="1">
      <c r="A23" s="19" t="s">
        <v>25</v>
      </c>
      <c r="B23" s="20">
        <v>16535</v>
      </c>
      <c r="C23" s="20">
        <v>290325</v>
      </c>
      <c r="D23" s="20">
        <v>306860</v>
      </c>
      <c r="E23" s="23">
        <v>2.0699999999999998</v>
      </c>
    </row>
    <row r="24" spans="1:5" s="9" customFormat="1" ht="24" hidden="1" customHeight="1">
      <c r="A24" s="19" t="s">
        <v>26</v>
      </c>
      <c r="B24" s="20">
        <v>15321</v>
      </c>
      <c r="C24" s="20">
        <v>277599</v>
      </c>
      <c r="D24" s="20">
        <v>292920</v>
      </c>
      <c r="E24" s="23">
        <v>1.98</v>
      </c>
    </row>
    <row r="25" spans="1:5" s="9" customFormat="1" ht="26.4" customHeight="1" thickBot="1">
      <c r="A25" s="19" t="s">
        <v>27</v>
      </c>
      <c r="B25" s="20">
        <v>0</v>
      </c>
      <c r="C25" s="20">
        <v>121591</v>
      </c>
      <c r="D25" s="20">
        <v>121591</v>
      </c>
      <c r="E25" s="23">
        <v>0.82</v>
      </c>
    </row>
    <row r="26" spans="1:5" s="9" customFormat="1" ht="24" hidden="1" customHeight="1">
      <c r="A26" s="19" t="s">
        <v>16</v>
      </c>
      <c r="B26" s="20">
        <v>0</v>
      </c>
      <c r="C26" s="20">
        <v>52428</v>
      </c>
      <c r="D26" s="20">
        <v>52428</v>
      </c>
      <c r="E26" s="23">
        <v>0.35</v>
      </c>
    </row>
    <row r="27" spans="1:5" s="9" customFormat="1" ht="24" hidden="1" customHeight="1">
      <c r="A27" s="19" t="s">
        <v>28</v>
      </c>
      <c r="B27" s="20">
        <v>0</v>
      </c>
      <c r="C27" s="20">
        <v>50668</v>
      </c>
      <c r="D27" s="20">
        <v>50668</v>
      </c>
      <c r="E27" s="23">
        <v>0.34</v>
      </c>
    </row>
    <row r="28" spans="1:5" s="9" customFormat="1" ht="24" hidden="1" customHeight="1">
      <c r="A28" s="19" t="s">
        <v>13</v>
      </c>
      <c r="B28" s="20">
        <v>0</v>
      </c>
      <c r="C28" s="20">
        <v>9681</v>
      </c>
      <c r="D28" s="20">
        <v>9681</v>
      </c>
      <c r="E28" s="23">
        <v>7.0000000000000007E-2</v>
      </c>
    </row>
    <row r="29" spans="1:5" s="9" customFormat="1" ht="24" hidden="1" customHeight="1">
      <c r="A29" s="24" t="s">
        <v>14</v>
      </c>
      <c r="B29" s="25">
        <v>0</v>
      </c>
      <c r="C29" s="25">
        <v>8814</v>
      </c>
      <c r="D29" s="25">
        <v>8814</v>
      </c>
      <c r="E29" s="23">
        <v>0.06</v>
      </c>
    </row>
    <row r="30" spans="1:5" s="9" customFormat="1" ht="30" customHeight="1" thickBot="1">
      <c r="A30" s="26" t="s">
        <v>29</v>
      </c>
      <c r="B30" s="17">
        <v>133119</v>
      </c>
      <c r="C30" s="17">
        <v>19738</v>
      </c>
      <c r="D30" s="17">
        <v>152857</v>
      </c>
      <c r="E30" s="18">
        <v>1.03</v>
      </c>
    </row>
    <row r="31" spans="1:5" s="9" customFormat="1" ht="30" customHeight="1">
      <c r="A31" s="28" t="s">
        <v>30</v>
      </c>
      <c r="B31" s="20">
        <v>2479</v>
      </c>
      <c r="C31" s="20">
        <v>372</v>
      </c>
      <c r="D31" s="20">
        <v>2851</v>
      </c>
      <c r="E31" s="21">
        <v>0.02</v>
      </c>
    </row>
    <row r="32" spans="1:5" s="9" customFormat="1" ht="30" customHeight="1" thickBot="1">
      <c r="A32" s="24" t="s">
        <v>15</v>
      </c>
      <c r="B32" s="25">
        <v>130640</v>
      </c>
      <c r="C32" s="25">
        <v>19366</v>
      </c>
      <c r="D32" s="25">
        <v>150006</v>
      </c>
      <c r="E32" s="23">
        <v>1.01</v>
      </c>
    </row>
    <row r="33" spans="1:5" s="9" customFormat="1" ht="30" customHeight="1" thickBot="1">
      <c r="A33" s="26" t="s">
        <v>31</v>
      </c>
      <c r="B33" s="17">
        <v>613</v>
      </c>
      <c r="C33" s="17">
        <v>19413</v>
      </c>
      <c r="D33" s="17">
        <v>20026</v>
      </c>
      <c r="E33" s="18">
        <v>0.14000000000000001</v>
      </c>
    </row>
    <row r="34" spans="1:5" s="9" customFormat="1" ht="30" customHeight="1">
      <c r="A34" s="28" t="s">
        <v>30</v>
      </c>
      <c r="B34" s="20">
        <v>0</v>
      </c>
      <c r="C34" s="20">
        <v>11645</v>
      </c>
      <c r="D34" s="20">
        <v>11645</v>
      </c>
      <c r="E34" s="23">
        <v>0.08</v>
      </c>
    </row>
    <row r="35" spans="1:5" s="9" customFormat="1" ht="30" customHeight="1" thickBot="1">
      <c r="A35" s="24" t="s">
        <v>15</v>
      </c>
      <c r="B35" s="25">
        <v>613</v>
      </c>
      <c r="C35" s="25">
        <v>7768</v>
      </c>
      <c r="D35" s="25">
        <v>8381</v>
      </c>
      <c r="E35" s="23">
        <v>0.06</v>
      </c>
    </row>
    <row r="36" spans="1:5" s="9" customFormat="1" ht="30" customHeight="1" thickBot="1">
      <c r="A36" s="29" t="s">
        <v>32</v>
      </c>
      <c r="B36" s="17">
        <v>6681666</v>
      </c>
      <c r="C36" s="17">
        <v>8119652</v>
      </c>
      <c r="D36" s="17">
        <v>14801318</v>
      </c>
      <c r="E36" s="18">
        <v>99.96</v>
      </c>
    </row>
    <row r="37" spans="1:5" s="9" customFormat="1" ht="30" customHeight="1" thickBot="1">
      <c r="A37" s="30" t="s">
        <v>33</v>
      </c>
      <c r="B37" s="17">
        <v>0</v>
      </c>
      <c r="C37" s="17">
        <v>5882</v>
      </c>
      <c r="D37" s="17">
        <v>5882</v>
      </c>
      <c r="E37" s="31">
        <v>0.04</v>
      </c>
    </row>
    <row r="38" spans="1:5" s="9" customFormat="1" ht="24" hidden="1" customHeight="1">
      <c r="A38" s="32" t="s">
        <v>34</v>
      </c>
      <c r="B38" s="20">
        <v>0</v>
      </c>
      <c r="C38" s="20">
        <v>5882</v>
      </c>
      <c r="D38" s="20">
        <v>5882</v>
      </c>
      <c r="E38" s="21">
        <v>0.04</v>
      </c>
    </row>
    <row r="39" spans="1:5" s="9" customFormat="1" ht="24" hidden="1" customHeight="1">
      <c r="A39" s="33" t="s">
        <v>35</v>
      </c>
      <c r="B39" s="20">
        <v>0</v>
      </c>
      <c r="C39" s="20">
        <v>0</v>
      </c>
      <c r="D39" s="20">
        <v>0</v>
      </c>
      <c r="E39" s="34">
        <v>0</v>
      </c>
    </row>
    <row r="40" spans="1:5" s="9" customFormat="1" ht="24" hidden="1" customHeight="1">
      <c r="A40" s="19" t="s">
        <v>36</v>
      </c>
      <c r="B40" s="20">
        <v>0</v>
      </c>
      <c r="C40" s="20">
        <v>0</v>
      </c>
      <c r="D40" s="20">
        <v>0</v>
      </c>
      <c r="E40" s="34">
        <v>0</v>
      </c>
    </row>
    <row r="41" spans="1:5" s="9" customFormat="1" ht="24" hidden="1" customHeight="1">
      <c r="A41" s="35" t="s">
        <v>37</v>
      </c>
      <c r="B41" s="25">
        <v>0</v>
      </c>
      <c r="C41" s="25">
        <v>0</v>
      </c>
      <c r="D41" s="25">
        <v>0</v>
      </c>
      <c r="E41" s="34">
        <v>0</v>
      </c>
    </row>
    <row r="42" spans="1:5" s="9" customFormat="1" ht="30" customHeight="1" thickBot="1">
      <c r="A42" s="30" t="s">
        <v>38</v>
      </c>
      <c r="B42" s="36">
        <v>0</v>
      </c>
      <c r="C42" s="36">
        <v>0</v>
      </c>
      <c r="D42" s="36">
        <v>0</v>
      </c>
      <c r="E42" s="37">
        <v>0</v>
      </c>
    </row>
    <row r="43" spans="1:5" s="9" customFormat="1" ht="24" hidden="1" customHeight="1">
      <c r="A43" s="38" t="s">
        <v>39</v>
      </c>
      <c r="B43" s="20">
        <v>0</v>
      </c>
      <c r="C43" s="20">
        <v>0</v>
      </c>
      <c r="D43" s="20">
        <v>0</v>
      </c>
      <c r="E43" s="34">
        <v>0</v>
      </c>
    </row>
    <row r="44" spans="1:5" s="9" customFormat="1" ht="24" hidden="1" customHeight="1">
      <c r="A44" s="39" t="s">
        <v>40</v>
      </c>
      <c r="B44" s="40">
        <v>0</v>
      </c>
      <c r="C44" s="40">
        <v>0</v>
      </c>
      <c r="D44" s="40">
        <v>0</v>
      </c>
      <c r="E44" s="34">
        <v>0</v>
      </c>
    </row>
    <row r="45" spans="1:5" s="9" customFormat="1" ht="24" hidden="1" customHeight="1">
      <c r="A45" s="41" t="s">
        <v>41</v>
      </c>
      <c r="B45" s="42">
        <v>0</v>
      </c>
      <c r="C45" s="42">
        <v>0</v>
      </c>
      <c r="D45" s="42">
        <v>0</v>
      </c>
      <c r="E45" s="34">
        <v>0</v>
      </c>
    </row>
    <row r="46" spans="1:5" s="9" customFormat="1" ht="30" customHeight="1" thickBot="1">
      <c r="A46" s="29" t="s">
        <v>42</v>
      </c>
      <c r="B46" s="17">
        <v>6681666</v>
      </c>
      <c r="C46" s="17">
        <v>8125534</v>
      </c>
      <c r="D46" s="17">
        <v>14807200</v>
      </c>
      <c r="E46" s="18">
        <v>100</v>
      </c>
    </row>
    <row r="47" spans="1:5" ht="21" customHeight="1">
      <c r="A47" s="2" t="s">
        <v>43</v>
      </c>
      <c r="B47" s="43"/>
      <c r="C47" s="43"/>
      <c r="D47" s="43"/>
      <c r="E47" s="44"/>
    </row>
    <row r="48" spans="1:5" ht="15.6" customHeight="1">
      <c r="A48" s="45"/>
      <c r="B48" s="45"/>
      <c r="C48" s="45"/>
      <c r="D48" s="45"/>
      <c r="E48" s="45"/>
    </row>
    <row r="49" spans="1:5" ht="19.95" customHeight="1">
      <c r="A49" s="45"/>
      <c r="B49" s="45"/>
      <c r="C49" s="45"/>
      <c r="D49" s="45"/>
      <c r="E49" s="45"/>
    </row>
    <row r="50" spans="1:5">
      <c r="A50" s="45"/>
      <c r="B50" s="45"/>
      <c r="C50" s="45"/>
      <c r="D50" s="45"/>
      <c r="E50" s="45"/>
    </row>
    <row r="51" spans="1:5">
      <c r="A51" s="45"/>
      <c r="B51" s="45"/>
      <c r="C51" s="45"/>
      <c r="D51" s="45"/>
      <c r="E51" s="45"/>
    </row>
    <row r="52" spans="1:5">
      <c r="A52" s="45"/>
      <c r="B52" s="45"/>
      <c r="C52" s="45"/>
      <c r="D52" s="45"/>
      <c r="E52" s="45"/>
    </row>
    <row r="53" spans="1:5">
      <c r="A53" s="45"/>
      <c r="B53" s="45"/>
      <c r="C53" s="45"/>
      <c r="D53" s="45"/>
      <c r="E53" s="45"/>
    </row>
    <row r="54" spans="1:5">
      <c r="A54" s="1"/>
      <c r="B54" s="45"/>
      <c r="C54" s="45"/>
      <c r="D54" s="45"/>
      <c r="E54" s="45"/>
    </row>
    <row r="55" spans="1:5" ht="28.2">
      <c r="A55" s="179" t="s">
        <v>44</v>
      </c>
      <c r="B55" s="179"/>
      <c r="C55" s="179"/>
      <c r="D55" s="179"/>
      <c r="E55" s="179"/>
    </row>
    <row r="56" spans="1:5" ht="28.8" thickBot="1">
      <c r="A56" s="1"/>
      <c r="B56" s="46"/>
      <c r="C56" s="46"/>
      <c r="D56" s="181" t="s">
        <v>45</v>
      </c>
      <c r="E56" s="181"/>
    </row>
    <row r="57" spans="1:5" ht="41.4" customHeight="1">
      <c r="A57" s="173" t="s">
        <v>46</v>
      </c>
      <c r="B57" s="174"/>
      <c r="C57" s="47" t="s">
        <v>47</v>
      </c>
      <c r="D57" s="48" t="s">
        <v>48</v>
      </c>
      <c r="E57" s="49" t="s">
        <v>4</v>
      </c>
    </row>
    <row r="58" spans="1:5" ht="35.4" customHeight="1">
      <c r="A58" s="175" t="s">
        <v>49</v>
      </c>
      <c r="B58" s="50" t="s">
        <v>50</v>
      </c>
      <c r="C58" s="51">
        <f>+B46</f>
        <v>6681666</v>
      </c>
      <c r="D58" s="51">
        <f>+C46</f>
        <v>8125534</v>
      </c>
      <c r="E58" s="52">
        <f>+D46</f>
        <v>14807200</v>
      </c>
    </row>
    <row r="59" spans="1:5" ht="35.4" customHeight="1">
      <c r="A59" s="176"/>
      <c r="B59" s="50" t="s">
        <v>51</v>
      </c>
      <c r="C59" s="53">
        <f>+C58/E58*100</f>
        <v>45.124439461883412</v>
      </c>
      <c r="D59" s="53">
        <f>+D58/E58*100</f>
        <v>54.875560538116595</v>
      </c>
      <c r="E59" s="54">
        <v>100</v>
      </c>
    </row>
    <row r="60" spans="1:5" ht="35.4" customHeight="1">
      <c r="A60" s="175" t="s">
        <v>52</v>
      </c>
      <c r="B60" s="50" t="s">
        <v>50</v>
      </c>
      <c r="C60" s="51">
        <v>5347959</v>
      </c>
      <c r="D60" s="51">
        <v>5443305</v>
      </c>
      <c r="E60" s="52">
        <v>10791264</v>
      </c>
    </row>
    <row r="61" spans="1:5" ht="35.4" customHeight="1">
      <c r="A61" s="176"/>
      <c r="B61" s="55" t="s">
        <v>51</v>
      </c>
      <c r="C61" s="53">
        <v>49.558225987243013</v>
      </c>
      <c r="D61" s="53">
        <v>50.441774012756987</v>
      </c>
      <c r="E61" s="54">
        <v>100</v>
      </c>
    </row>
    <row r="62" spans="1:5" ht="35.4" customHeight="1">
      <c r="A62" s="175" t="s">
        <v>53</v>
      </c>
      <c r="B62" s="56" t="s">
        <v>54</v>
      </c>
      <c r="C62" s="57">
        <f>+C58-C60</f>
        <v>1333707</v>
      </c>
      <c r="D62" s="57">
        <f>+D58-D60</f>
        <v>2682229</v>
      </c>
      <c r="E62" s="58">
        <f>+E58-E60</f>
        <v>4015936</v>
      </c>
    </row>
    <row r="63" spans="1:5" ht="35.4" customHeight="1" thickBot="1">
      <c r="A63" s="177"/>
      <c r="B63" s="59" t="s">
        <v>55</v>
      </c>
      <c r="C63" s="60">
        <f>+C62/C60*100</f>
        <v>24.938616769500292</v>
      </c>
      <c r="D63" s="60">
        <f>+D62/D60*100</f>
        <v>49.275743321382876</v>
      </c>
      <c r="E63" s="61">
        <f>+E62/E60*100</f>
        <v>37.214695145999578</v>
      </c>
    </row>
    <row r="64" spans="1:5" ht="16.95" customHeight="1">
      <c r="A64" s="45" t="s">
        <v>56</v>
      </c>
      <c r="B64" s="62"/>
      <c r="C64" s="62"/>
      <c r="D64" s="62"/>
      <c r="E64" s="62"/>
    </row>
    <row r="65" spans="1:5" ht="32.4" customHeight="1">
      <c r="A65" s="63"/>
      <c r="B65" s="64"/>
      <c r="C65" s="64"/>
      <c r="D65" s="64"/>
      <c r="E65" s="65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topLeftCell="B1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51.81640625" style="73" customWidth="1"/>
    <col min="2" max="2" width="13.6328125" style="74" customWidth="1"/>
    <col min="3" max="3" width="11" style="74" customWidth="1"/>
    <col min="4" max="4" width="13.08984375" style="75" customWidth="1"/>
    <col min="5" max="5" width="10.81640625" style="138" customWidth="1"/>
    <col min="6" max="6" width="13.36328125" style="72" customWidth="1"/>
    <col min="7" max="7" width="10.90625" style="67" customWidth="1"/>
    <col min="8" max="16384" width="8.90625" style="67"/>
  </cols>
  <sheetData>
    <row r="1" spans="1:7" ht="30.6">
      <c r="A1" s="182" t="s">
        <v>57</v>
      </c>
      <c r="B1" s="182"/>
      <c r="C1" s="182"/>
      <c r="D1" s="182"/>
      <c r="E1" s="182"/>
      <c r="F1" s="182"/>
      <c r="G1" s="182"/>
    </row>
    <row r="2" spans="1:7">
      <c r="A2" s="183"/>
      <c r="B2" s="183"/>
      <c r="C2" s="183"/>
      <c r="D2" s="183"/>
      <c r="E2" s="183"/>
      <c r="F2" s="183"/>
      <c r="G2" s="183"/>
    </row>
    <row r="3" spans="1:7">
      <c r="A3" s="68"/>
      <c r="B3" s="69"/>
      <c r="C3" s="69"/>
      <c r="D3" s="70"/>
      <c r="E3" s="71"/>
    </row>
    <row r="4" spans="1:7" ht="16.8" thickBot="1">
      <c r="E4" s="76"/>
      <c r="F4" s="77" t="s">
        <v>58</v>
      </c>
    </row>
    <row r="5" spans="1:7" s="81" customFormat="1" ht="22.2">
      <c r="A5" s="78" t="s">
        <v>59</v>
      </c>
      <c r="B5" s="184" t="s">
        <v>60</v>
      </c>
      <c r="C5" s="185"/>
      <c r="D5" s="184" t="s">
        <v>52</v>
      </c>
      <c r="E5" s="185"/>
      <c r="F5" s="79" t="s">
        <v>61</v>
      </c>
      <c r="G5" s="80"/>
    </row>
    <row r="6" spans="1:7" s="81" customFormat="1" ht="16.8" thickBot="1">
      <c r="A6" s="82"/>
      <c r="B6" s="83" t="s">
        <v>62</v>
      </c>
      <c r="C6" s="84" t="s">
        <v>63</v>
      </c>
      <c r="D6" s="83" t="s">
        <v>62</v>
      </c>
      <c r="E6" s="85" t="s">
        <v>63</v>
      </c>
      <c r="F6" s="86" t="s">
        <v>64</v>
      </c>
      <c r="G6" s="87" t="s">
        <v>65</v>
      </c>
    </row>
    <row r="7" spans="1:7" s="81" customFormat="1" ht="24" customHeight="1" thickBot="1">
      <c r="A7" s="88" t="s">
        <v>66</v>
      </c>
      <c r="B7" s="89">
        <v>1980846</v>
      </c>
      <c r="C7" s="90">
        <v>13.38</v>
      </c>
      <c r="D7" s="89">
        <v>786566</v>
      </c>
      <c r="E7" s="90">
        <v>7.2889032420681179</v>
      </c>
      <c r="F7" s="91">
        <f t="shared" ref="F7:F46" si="0">B7-D7</f>
        <v>1194280</v>
      </c>
      <c r="G7" s="92">
        <f t="shared" ref="G7:G38" si="1">(F7/D7)*100</f>
        <v>151.83468392989272</v>
      </c>
    </row>
    <row r="8" spans="1:7" s="81" customFormat="1" ht="24" customHeight="1">
      <c r="A8" s="93" t="s">
        <v>21</v>
      </c>
      <c r="B8" s="94">
        <v>741953</v>
      </c>
      <c r="C8" s="95">
        <v>5.01</v>
      </c>
      <c r="D8" s="94">
        <v>431818</v>
      </c>
      <c r="E8" s="95">
        <v>4.00153920858176</v>
      </c>
      <c r="F8" s="96">
        <f t="shared" si="0"/>
        <v>310135</v>
      </c>
      <c r="G8" s="97">
        <f t="shared" si="1"/>
        <v>71.820767082428247</v>
      </c>
    </row>
    <row r="9" spans="1:7" s="81" customFormat="1" ht="24" customHeight="1">
      <c r="A9" s="98" t="s">
        <v>11</v>
      </c>
      <c r="B9" s="99">
        <v>0</v>
      </c>
      <c r="C9" s="22">
        <v>0</v>
      </c>
      <c r="D9" s="99">
        <v>0</v>
      </c>
      <c r="E9" s="22">
        <v>0</v>
      </c>
      <c r="F9" s="100">
        <f t="shared" si="0"/>
        <v>0</v>
      </c>
      <c r="G9" s="22">
        <v>0</v>
      </c>
    </row>
    <row r="10" spans="1:7" s="81" customFormat="1" ht="24" customHeight="1">
      <c r="A10" s="98" t="s">
        <v>12</v>
      </c>
      <c r="B10" s="99">
        <v>728352</v>
      </c>
      <c r="C10" s="101">
        <v>4.92</v>
      </c>
      <c r="D10" s="99">
        <v>424111</v>
      </c>
      <c r="E10" s="101">
        <v>3.9301295678169188</v>
      </c>
      <c r="F10" s="100">
        <f t="shared" si="0"/>
        <v>304241</v>
      </c>
      <c r="G10" s="102">
        <f t="shared" si="1"/>
        <v>71.736172841543848</v>
      </c>
    </row>
    <row r="11" spans="1:7" s="81" customFormat="1" ht="24" customHeight="1">
      <c r="A11" s="98" t="s">
        <v>18</v>
      </c>
      <c r="B11" s="99">
        <v>8285</v>
      </c>
      <c r="C11" s="101">
        <v>0.06</v>
      </c>
      <c r="D11" s="99">
        <v>6228</v>
      </c>
      <c r="E11" s="101">
        <v>5.7708738367901434E-2</v>
      </c>
      <c r="F11" s="100">
        <f t="shared" si="0"/>
        <v>2057</v>
      </c>
      <c r="G11" s="103">
        <f t="shared" si="1"/>
        <v>33.028259473346175</v>
      </c>
    </row>
    <row r="12" spans="1:7" s="81" customFormat="1" ht="24" customHeight="1">
      <c r="A12" s="98" t="s">
        <v>14</v>
      </c>
      <c r="B12" s="99">
        <v>5316</v>
      </c>
      <c r="C12" s="101">
        <v>0.03</v>
      </c>
      <c r="D12" s="99">
        <v>1479</v>
      </c>
      <c r="E12" s="101">
        <v>1.3700902396939746E-2</v>
      </c>
      <c r="F12" s="100">
        <f t="shared" si="0"/>
        <v>3837</v>
      </c>
      <c r="G12" s="103">
        <f t="shared" si="1"/>
        <v>259.43204868154157</v>
      </c>
    </row>
    <row r="13" spans="1:7" s="81" customFormat="1" ht="24" customHeight="1">
      <c r="A13" s="98" t="s">
        <v>15</v>
      </c>
      <c r="B13" s="99">
        <v>1238893</v>
      </c>
      <c r="C13" s="101">
        <v>8.3699999999999992</v>
      </c>
      <c r="D13" s="99">
        <v>354748</v>
      </c>
      <c r="E13" s="101">
        <v>3.2873640334863583</v>
      </c>
      <c r="F13" s="100">
        <f t="shared" si="0"/>
        <v>884145</v>
      </c>
      <c r="G13" s="102">
        <f t="shared" si="1"/>
        <v>249.2318490872394</v>
      </c>
    </row>
    <row r="14" spans="1:7" s="81" customFormat="1" ht="24" customHeight="1">
      <c r="A14" s="98" t="s">
        <v>67</v>
      </c>
      <c r="B14" s="99">
        <v>638980</v>
      </c>
      <c r="C14" s="101">
        <v>4.32</v>
      </c>
      <c r="D14" s="99">
        <v>186270</v>
      </c>
      <c r="E14" s="101">
        <v>1.7261191000865514</v>
      </c>
      <c r="F14" s="100">
        <f t="shared" si="0"/>
        <v>452710</v>
      </c>
      <c r="G14" s="104">
        <f t="shared" si="1"/>
        <v>243.03967359209747</v>
      </c>
    </row>
    <row r="15" spans="1:7" s="81" customFormat="1" ht="24" customHeight="1">
      <c r="A15" s="98" t="s">
        <v>68</v>
      </c>
      <c r="B15" s="99">
        <v>598989</v>
      </c>
      <c r="C15" s="101">
        <v>4.05</v>
      </c>
      <c r="D15" s="99">
        <v>167616</v>
      </c>
      <c r="E15" s="101">
        <v>1.5532569875992239</v>
      </c>
      <c r="F15" s="100">
        <f t="shared" si="0"/>
        <v>431373</v>
      </c>
      <c r="G15" s="104">
        <f t="shared" si="1"/>
        <v>257.3578894616266</v>
      </c>
    </row>
    <row r="16" spans="1:7" s="81" customFormat="1" ht="24" customHeight="1">
      <c r="A16" s="98" t="s">
        <v>13</v>
      </c>
      <c r="B16" s="99">
        <v>462</v>
      </c>
      <c r="C16" s="101">
        <v>0</v>
      </c>
      <c r="D16" s="99">
        <v>0</v>
      </c>
      <c r="E16" s="22">
        <v>0</v>
      </c>
      <c r="F16" s="100">
        <f t="shared" si="0"/>
        <v>462</v>
      </c>
      <c r="G16" s="22">
        <v>0</v>
      </c>
    </row>
    <row r="17" spans="1:7" s="81" customFormat="1" ht="24" customHeight="1" thickBot="1">
      <c r="A17" s="105" t="s">
        <v>14</v>
      </c>
      <c r="B17" s="106">
        <v>462</v>
      </c>
      <c r="C17" s="101">
        <v>0</v>
      </c>
      <c r="D17" s="106">
        <v>862</v>
      </c>
      <c r="E17" s="101">
        <v>7.9879458005830649E-3</v>
      </c>
      <c r="F17" s="107">
        <f t="shared" si="0"/>
        <v>-400</v>
      </c>
      <c r="G17" s="103">
        <f t="shared" si="1"/>
        <v>-46.403712296983755</v>
      </c>
    </row>
    <row r="18" spans="1:7" s="81" customFormat="1" ht="24" customHeight="1" thickBot="1">
      <c r="A18" s="88" t="s">
        <v>69</v>
      </c>
      <c r="B18" s="89">
        <v>12647589</v>
      </c>
      <c r="C18" s="90">
        <v>85.41</v>
      </c>
      <c r="D18" s="89">
        <v>9881959</v>
      </c>
      <c r="E18" s="90">
        <v>91.573704090161854</v>
      </c>
      <c r="F18" s="91">
        <f t="shared" si="0"/>
        <v>2765630</v>
      </c>
      <c r="G18" s="92">
        <f t="shared" si="1"/>
        <v>27.986657301452073</v>
      </c>
    </row>
    <row r="19" spans="1:7" s="81" customFormat="1" ht="24" customHeight="1">
      <c r="A19" s="93" t="s">
        <v>21</v>
      </c>
      <c r="B19" s="94">
        <v>12525998</v>
      </c>
      <c r="C19" s="95">
        <v>84.59</v>
      </c>
      <c r="D19" s="94">
        <v>9813031</v>
      </c>
      <c r="E19" s="95">
        <v>90.934964962386218</v>
      </c>
      <c r="F19" s="108">
        <f t="shared" si="0"/>
        <v>2712967</v>
      </c>
      <c r="G19" s="102">
        <f t="shared" si="1"/>
        <v>27.646575252844919</v>
      </c>
    </row>
    <row r="20" spans="1:7" s="81" customFormat="1" ht="24" customHeight="1">
      <c r="A20" s="98" t="s">
        <v>22</v>
      </c>
      <c r="B20" s="99">
        <v>1516835</v>
      </c>
      <c r="C20" s="101">
        <v>10.24</v>
      </c>
      <c r="D20" s="99">
        <v>1189002</v>
      </c>
      <c r="E20" s="101">
        <v>11.018189720199494</v>
      </c>
      <c r="F20" s="96">
        <f t="shared" si="0"/>
        <v>327833</v>
      </c>
      <c r="G20" s="102">
        <f t="shared" si="1"/>
        <v>27.572115101572582</v>
      </c>
    </row>
    <row r="21" spans="1:7" s="81" customFormat="1" ht="24" customHeight="1">
      <c r="A21" s="98" t="s">
        <v>23</v>
      </c>
      <c r="B21" s="99">
        <v>10288369</v>
      </c>
      <c r="C21" s="101">
        <v>69.48</v>
      </c>
      <c r="D21" s="99">
        <v>8055492</v>
      </c>
      <c r="E21" s="101">
        <v>74.648289449054133</v>
      </c>
      <c r="F21" s="100">
        <f t="shared" si="0"/>
        <v>2232877</v>
      </c>
      <c r="G21" s="102">
        <f t="shared" si="1"/>
        <v>27.718691794368368</v>
      </c>
    </row>
    <row r="22" spans="1:7" s="81" customFormat="1" ht="24" customHeight="1">
      <c r="A22" s="98" t="s">
        <v>24</v>
      </c>
      <c r="B22" s="99">
        <v>121014</v>
      </c>
      <c r="C22" s="101">
        <v>0.82</v>
      </c>
      <c r="D22" s="99">
        <v>101401</v>
      </c>
      <c r="E22" s="101">
        <v>0.93965857555095511</v>
      </c>
      <c r="F22" s="100">
        <f t="shared" si="0"/>
        <v>19613</v>
      </c>
      <c r="G22" s="102">
        <f t="shared" si="1"/>
        <v>19.342018323290695</v>
      </c>
    </row>
    <row r="23" spans="1:7" s="81" customFormat="1" ht="24" customHeight="1">
      <c r="A23" s="98" t="s">
        <v>25</v>
      </c>
      <c r="B23" s="99">
        <v>306860</v>
      </c>
      <c r="C23" s="101">
        <v>2.0699999999999998</v>
      </c>
      <c r="D23" s="99">
        <v>237847</v>
      </c>
      <c r="E23" s="101">
        <v>2.204066068281183</v>
      </c>
      <c r="F23" s="100">
        <f t="shared" si="0"/>
        <v>69013</v>
      </c>
      <c r="G23" s="102">
        <f t="shared" si="1"/>
        <v>29.015711781102976</v>
      </c>
    </row>
    <row r="24" spans="1:7" s="81" customFormat="1" ht="24" customHeight="1">
      <c r="A24" s="98" t="s">
        <v>26</v>
      </c>
      <c r="B24" s="99">
        <v>292920</v>
      </c>
      <c r="C24" s="101">
        <v>1.98</v>
      </c>
      <c r="D24" s="99">
        <v>229289</v>
      </c>
      <c r="E24" s="101">
        <v>2.1247611493004523</v>
      </c>
      <c r="F24" s="100">
        <f t="shared" si="0"/>
        <v>63631</v>
      </c>
      <c r="G24" s="102">
        <f t="shared" si="1"/>
        <v>27.751440322039002</v>
      </c>
    </row>
    <row r="25" spans="1:7" s="81" customFormat="1" ht="24" customHeight="1">
      <c r="A25" s="98" t="s">
        <v>27</v>
      </c>
      <c r="B25" s="99">
        <v>121591</v>
      </c>
      <c r="C25" s="101">
        <v>0.82</v>
      </c>
      <c r="D25" s="99">
        <v>68928</v>
      </c>
      <c r="E25" s="101">
        <v>0.6387391277756258</v>
      </c>
      <c r="F25" s="100">
        <f t="shared" si="0"/>
        <v>52663</v>
      </c>
      <c r="G25" s="102">
        <f t="shared" si="1"/>
        <v>76.402913184772515</v>
      </c>
    </row>
    <row r="26" spans="1:7" s="81" customFormat="1" ht="24" customHeight="1">
      <c r="A26" s="98" t="s">
        <v>70</v>
      </c>
      <c r="B26" s="99">
        <v>52428</v>
      </c>
      <c r="C26" s="101">
        <v>0.35</v>
      </c>
      <c r="D26" s="99">
        <v>26211</v>
      </c>
      <c r="E26" s="101">
        <v>0.24289100624023513</v>
      </c>
      <c r="F26" s="100">
        <f t="shared" si="0"/>
        <v>26217</v>
      </c>
      <c r="G26" s="102">
        <f t="shared" si="1"/>
        <v>100.02289115256953</v>
      </c>
    </row>
    <row r="27" spans="1:7" s="81" customFormat="1" ht="24" customHeight="1">
      <c r="A27" s="98" t="s">
        <v>68</v>
      </c>
      <c r="B27" s="99">
        <v>50668</v>
      </c>
      <c r="C27" s="101">
        <v>0.34</v>
      </c>
      <c r="D27" s="99">
        <v>24338</v>
      </c>
      <c r="E27" s="101">
        <v>0.2255343676271353</v>
      </c>
      <c r="F27" s="100">
        <f t="shared" si="0"/>
        <v>26330</v>
      </c>
      <c r="G27" s="102">
        <f t="shared" si="1"/>
        <v>108.1847316952913</v>
      </c>
    </row>
    <row r="28" spans="1:7" s="81" customFormat="1" ht="24" customHeight="1">
      <c r="A28" s="98" t="s">
        <v>13</v>
      </c>
      <c r="B28" s="99">
        <v>9681</v>
      </c>
      <c r="C28" s="101">
        <v>7.0000000000000007E-2</v>
      </c>
      <c r="D28" s="99">
        <v>9942</v>
      </c>
      <c r="E28" s="101">
        <v>9.2130112702316497E-2</v>
      </c>
      <c r="F28" s="100">
        <f t="shared" si="0"/>
        <v>-261</v>
      </c>
      <c r="G28" s="103">
        <f t="shared" si="1"/>
        <v>-2.6252263126131563</v>
      </c>
    </row>
    <row r="29" spans="1:7" s="81" customFormat="1" ht="24" customHeight="1" thickBot="1">
      <c r="A29" s="105" t="s">
        <v>14</v>
      </c>
      <c r="B29" s="109">
        <v>8814</v>
      </c>
      <c r="C29" s="101">
        <v>0.06</v>
      </c>
      <c r="D29" s="109">
        <v>8437</v>
      </c>
      <c r="E29" s="101">
        <v>7.8183641205938889E-2</v>
      </c>
      <c r="F29" s="107">
        <f t="shared" si="0"/>
        <v>377</v>
      </c>
      <c r="G29" s="103">
        <f t="shared" si="1"/>
        <v>4.4684129429892137</v>
      </c>
    </row>
    <row r="30" spans="1:7" s="81" customFormat="1" ht="24" customHeight="1" thickBot="1">
      <c r="A30" s="88" t="s">
        <v>71</v>
      </c>
      <c r="B30" s="89">
        <v>152857</v>
      </c>
      <c r="C30" s="90">
        <v>1.03</v>
      </c>
      <c r="D30" s="89">
        <v>108755</v>
      </c>
      <c r="E30" s="90">
        <v>1.0078063173345837</v>
      </c>
      <c r="F30" s="91">
        <f t="shared" si="0"/>
        <v>44102</v>
      </c>
      <c r="G30" s="92">
        <f t="shared" si="1"/>
        <v>40.551698772470232</v>
      </c>
    </row>
    <row r="31" spans="1:7" s="81" customFormat="1" ht="24" customHeight="1">
      <c r="A31" s="93" t="s">
        <v>21</v>
      </c>
      <c r="B31" s="94">
        <v>2851</v>
      </c>
      <c r="C31" s="95">
        <v>0.02</v>
      </c>
      <c r="D31" s="94">
        <v>948</v>
      </c>
      <c r="E31" s="95">
        <v>8.7848870289474988E-3</v>
      </c>
      <c r="F31" s="96">
        <f t="shared" si="0"/>
        <v>1903</v>
      </c>
      <c r="G31" s="102">
        <f t="shared" si="1"/>
        <v>200.73839662447259</v>
      </c>
    </row>
    <row r="32" spans="1:7" s="81" customFormat="1" ht="24" customHeight="1" thickBot="1">
      <c r="A32" s="105" t="s">
        <v>15</v>
      </c>
      <c r="B32" s="110">
        <v>150006</v>
      </c>
      <c r="C32" s="111">
        <v>1.01</v>
      </c>
      <c r="D32" s="110">
        <v>107807</v>
      </c>
      <c r="E32" s="111">
        <v>0.99902143030563617</v>
      </c>
      <c r="F32" s="100">
        <f t="shared" si="0"/>
        <v>42199</v>
      </c>
      <c r="G32" s="112">
        <f t="shared" si="1"/>
        <v>39.143098314580691</v>
      </c>
    </row>
    <row r="33" spans="1:7" s="81" customFormat="1" ht="24" customHeight="1" thickBot="1">
      <c r="A33" s="88" t="s">
        <v>72</v>
      </c>
      <c r="B33" s="89">
        <v>20026</v>
      </c>
      <c r="C33" s="90">
        <v>0.14000000000000001</v>
      </c>
      <c r="D33" s="89">
        <v>10805</v>
      </c>
      <c r="E33" s="90">
        <v>0.10012732526136893</v>
      </c>
      <c r="F33" s="91">
        <f t="shared" si="0"/>
        <v>9221</v>
      </c>
      <c r="G33" s="92">
        <f t="shared" si="1"/>
        <v>85.340120314669136</v>
      </c>
    </row>
    <row r="34" spans="1:7" s="81" customFormat="1" ht="24" customHeight="1">
      <c r="A34" s="93" t="s">
        <v>21</v>
      </c>
      <c r="B34" s="94">
        <v>11645</v>
      </c>
      <c r="C34" s="95">
        <v>0.08</v>
      </c>
      <c r="D34" s="94">
        <v>7422</v>
      </c>
      <c r="E34" s="95">
        <v>6.8777881359544671E-2</v>
      </c>
      <c r="F34" s="100">
        <f t="shared" si="0"/>
        <v>4223</v>
      </c>
      <c r="G34" s="97">
        <f t="shared" si="1"/>
        <v>56.898410132039878</v>
      </c>
    </row>
    <row r="35" spans="1:7" s="81" customFormat="1" ht="24" customHeight="1" thickBot="1">
      <c r="A35" s="105" t="s">
        <v>27</v>
      </c>
      <c r="B35" s="110">
        <v>8381</v>
      </c>
      <c r="C35" s="101">
        <v>0.06</v>
      </c>
      <c r="D35" s="110">
        <v>3383</v>
      </c>
      <c r="E35" s="101">
        <v>3.1349443901824252E-2</v>
      </c>
      <c r="F35" s="100">
        <f t="shared" si="0"/>
        <v>4998</v>
      </c>
      <c r="G35" s="112">
        <f t="shared" si="1"/>
        <v>147.73869346733667</v>
      </c>
    </row>
    <row r="36" spans="1:7" s="81" customFormat="1" ht="24" customHeight="1" thickBot="1">
      <c r="A36" s="113" t="s">
        <v>32</v>
      </c>
      <c r="B36" s="89">
        <v>14801318</v>
      </c>
      <c r="C36" s="90">
        <v>99.96</v>
      </c>
      <c r="D36" s="89">
        <v>10788085</v>
      </c>
      <c r="E36" s="90">
        <v>99.970540974825923</v>
      </c>
      <c r="F36" s="91">
        <f t="shared" si="0"/>
        <v>4013233</v>
      </c>
      <c r="G36" s="92">
        <f t="shared" si="1"/>
        <v>37.200606038977263</v>
      </c>
    </row>
    <row r="37" spans="1:7" s="117" customFormat="1" ht="24" customHeight="1" thickBot="1">
      <c r="A37" s="114" t="s">
        <v>33</v>
      </c>
      <c r="B37" s="115">
        <v>5882</v>
      </c>
      <c r="C37" s="116">
        <v>0.04</v>
      </c>
      <c r="D37" s="115">
        <v>3179</v>
      </c>
      <c r="E37" s="116">
        <v>2.9459025174076059E-2</v>
      </c>
      <c r="F37" s="91">
        <f t="shared" si="0"/>
        <v>2703</v>
      </c>
      <c r="G37" s="92">
        <f t="shared" si="1"/>
        <v>85.026737967914428</v>
      </c>
    </row>
    <row r="38" spans="1:7" s="81" customFormat="1" ht="24" customHeight="1">
      <c r="A38" s="118" t="s">
        <v>73</v>
      </c>
      <c r="B38" s="119">
        <v>5882</v>
      </c>
      <c r="C38" s="120">
        <v>0.04</v>
      </c>
      <c r="D38" s="119">
        <v>3179</v>
      </c>
      <c r="E38" s="120">
        <v>2.9459025174076059E-2</v>
      </c>
      <c r="F38" s="96">
        <f t="shared" si="0"/>
        <v>2703</v>
      </c>
      <c r="G38" s="97">
        <f t="shared" si="1"/>
        <v>85.026737967914428</v>
      </c>
    </row>
    <row r="39" spans="1:7" s="81" customFormat="1" ht="24" customHeight="1">
      <c r="A39" s="98" t="s">
        <v>74</v>
      </c>
      <c r="B39" s="99">
        <v>0</v>
      </c>
      <c r="C39" s="121">
        <v>0</v>
      </c>
      <c r="D39" s="99">
        <v>0</v>
      </c>
      <c r="E39" s="121">
        <v>0</v>
      </c>
      <c r="F39" s="100">
        <f t="shared" si="0"/>
        <v>0</v>
      </c>
      <c r="G39" s="122">
        <v>0</v>
      </c>
    </row>
    <row r="40" spans="1:7" s="81" customFormat="1" ht="24" customHeight="1">
      <c r="A40" s="118" t="s">
        <v>75</v>
      </c>
      <c r="B40" s="99">
        <v>0</v>
      </c>
      <c r="C40" s="121">
        <v>0</v>
      </c>
      <c r="D40" s="99">
        <v>0</v>
      </c>
      <c r="E40" s="121">
        <v>0</v>
      </c>
      <c r="F40" s="107">
        <f t="shared" si="0"/>
        <v>0</v>
      </c>
      <c r="G40" s="122">
        <v>0</v>
      </c>
    </row>
    <row r="41" spans="1:7" s="81" customFormat="1" ht="24" customHeight="1" thickBot="1">
      <c r="A41" s="105" t="s">
        <v>76</v>
      </c>
      <c r="B41" s="109">
        <v>0</v>
      </c>
      <c r="C41" s="123">
        <v>0</v>
      </c>
      <c r="D41" s="109">
        <v>0</v>
      </c>
      <c r="E41" s="123">
        <v>0</v>
      </c>
      <c r="F41" s="109">
        <f t="shared" si="0"/>
        <v>0</v>
      </c>
      <c r="G41" s="122">
        <v>0</v>
      </c>
    </row>
    <row r="42" spans="1:7" s="81" customFormat="1" ht="24" customHeight="1" thickBot="1">
      <c r="A42" s="88" t="s">
        <v>77</v>
      </c>
      <c r="B42" s="89">
        <v>0</v>
      </c>
      <c r="C42" s="124">
        <v>0</v>
      </c>
      <c r="D42" s="89">
        <v>0</v>
      </c>
      <c r="E42" s="124">
        <v>0</v>
      </c>
      <c r="F42" s="91">
        <f t="shared" si="0"/>
        <v>0</v>
      </c>
      <c r="G42" s="125">
        <f>C42-E42</f>
        <v>0</v>
      </c>
    </row>
    <row r="43" spans="1:7" s="81" customFormat="1" ht="24" customHeight="1">
      <c r="A43" s="93" t="s">
        <v>22</v>
      </c>
      <c r="B43" s="126">
        <v>0</v>
      </c>
      <c r="C43" s="127">
        <v>0</v>
      </c>
      <c r="D43" s="126">
        <v>0</v>
      </c>
      <c r="E43" s="127">
        <v>0</v>
      </c>
      <c r="F43" s="100">
        <f t="shared" si="0"/>
        <v>0</v>
      </c>
      <c r="G43" s="122">
        <v>0</v>
      </c>
    </row>
    <row r="44" spans="1:7" s="81" customFormat="1" ht="24" customHeight="1">
      <c r="A44" s="98" t="s">
        <v>78</v>
      </c>
      <c r="B44" s="99">
        <v>0</v>
      </c>
      <c r="C44" s="121">
        <v>0</v>
      </c>
      <c r="D44" s="99">
        <v>0</v>
      </c>
      <c r="E44" s="121">
        <v>0</v>
      </c>
      <c r="F44" s="100">
        <f t="shared" si="0"/>
        <v>0</v>
      </c>
      <c r="G44" s="122">
        <v>0</v>
      </c>
    </row>
    <row r="45" spans="1:7" s="81" customFormat="1" ht="24" customHeight="1" thickBot="1">
      <c r="A45" s="128" t="s">
        <v>79</v>
      </c>
      <c r="B45" s="110">
        <v>0</v>
      </c>
      <c r="C45" s="123">
        <v>0</v>
      </c>
      <c r="D45" s="110">
        <v>0</v>
      </c>
      <c r="E45" s="123">
        <v>0</v>
      </c>
      <c r="F45" s="100">
        <f t="shared" si="0"/>
        <v>0</v>
      </c>
      <c r="G45" s="122">
        <v>0</v>
      </c>
    </row>
    <row r="46" spans="1:7" s="81" customFormat="1" ht="24" customHeight="1" thickBot="1">
      <c r="A46" s="129" t="s">
        <v>80</v>
      </c>
      <c r="B46" s="89">
        <v>14807200</v>
      </c>
      <c r="C46" s="90">
        <v>100</v>
      </c>
      <c r="D46" s="89">
        <v>10791264</v>
      </c>
      <c r="E46" s="90">
        <v>100</v>
      </c>
      <c r="F46" s="91">
        <f t="shared" si="0"/>
        <v>4015936</v>
      </c>
      <c r="G46" s="92">
        <f>(F46/D46)*100</f>
        <v>37.214695145999578</v>
      </c>
    </row>
    <row r="47" spans="1:7" s="135" customFormat="1">
      <c r="A47" s="130" t="s">
        <v>81</v>
      </c>
      <c r="B47" s="131"/>
      <c r="C47" s="131"/>
      <c r="D47" s="132"/>
      <c r="E47" s="133"/>
      <c r="F47" s="131"/>
      <c r="G47" s="134"/>
    </row>
    <row r="48" spans="1:7" s="135" customFormat="1">
      <c r="A48" s="45" t="s">
        <v>82</v>
      </c>
      <c r="B48" s="136"/>
      <c r="C48" s="136"/>
      <c r="D48" s="137"/>
      <c r="E48" s="137"/>
      <c r="F48" s="136"/>
      <c r="G48" s="134"/>
    </row>
    <row r="49" spans="1:7" s="135" customFormat="1">
      <c r="A49" s="186"/>
      <c r="B49" s="186"/>
      <c r="C49" s="186"/>
      <c r="D49" s="186"/>
      <c r="E49" s="186"/>
      <c r="F49" s="186"/>
      <c r="G49" s="134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W88"/>
  <sheetViews>
    <sheetView showGridLines="0" view="pageBreakPreview" zoomScaleNormal="70" zoomScaleSheetLayoutView="100" zoomScalePageLayoutView="70" workbookViewId="0">
      <selection activeCell="A5" sqref="A5"/>
    </sheetView>
  </sheetViews>
  <sheetFormatPr defaultColWidth="8.6328125" defaultRowHeight="15.6"/>
  <cols>
    <col min="1" max="59" width="8.6328125" style="143"/>
    <col min="60" max="60" width="8.6328125" style="140"/>
    <col min="61" max="62" width="11.81640625" style="141" customWidth="1"/>
    <col min="63" max="63" width="11.81640625" style="142" customWidth="1"/>
    <col min="64" max="66" width="8.6328125" style="141"/>
    <col min="67" max="69" width="8.6328125" style="143"/>
    <col min="70" max="70" width="10.54296875" style="143" customWidth="1"/>
    <col min="71" max="71" width="10.453125" style="143" customWidth="1"/>
    <col min="72" max="72" width="9.54296875" style="143" customWidth="1"/>
    <col min="73" max="16384" width="8.6328125" style="143"/>
  </cols>
  <sheetData>
    <row r="1" spans="1:75" ht="28.2">
      <c r="A1" s="187" t="s">
        <v>83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39"/>
      <c r="BK1" s="142" t="s">
        <v>84</v>
      </c>
      <c r="BN1" s="141" t="s">
        <v>85</v>
      </c>
    </row>
    <row r="2" spans="1:75" ht="19.95" customHeight="1">
      <c r="BH2" s="139" t="s">
        <v>86</v>
      </c>
      <c r="BI2" s="144" t="s">
        <v>87</v>
      </c>
      <c r="BJ2" s="141" t="s">
        <v>88</v>
      </c>
      <c r="BK2" s="142" t="s">
        <v>89</v>
      </c>
      <c r="BL2" s="144" t="s">
        <v>87</v>
      </c>
      <c r="BM2" s="141" t="s">
        <v>88</v>
      </c>
      <c r="BN2" s="141" t="s">
        <v>89</v>
      </c>
    </row>
    <row r="3" spans="1:75" ht="19.95" customHeight="1">
      <c r="BH3" s="140" t="s">
        <v>90</v>
      </c>
      <c r="BI3" s="141">
        <v>12523956</v>
      </c>
      <c r="BJ3" s="141">
        <v>11373881</v>
      </c>
      <c r="BK3" s="142">
        <v>704021</v>
      </c>
      <c r="BL3" s="141">
        <v>12523.956</v>
      </c>
      <c r="BM3" s="141">
        <v>11373.880999999999</v>
      </c>
      <c r="BN3" s="141">
        <v>704.02099999999996</v>
      </c>
      <c r="BO3" s="140"/>
      <c r="BQ3" s="145" t="s">
        <v>91</v>
      </c>
      <c r="BR3" s="146">
        <v>1235735</v>
      </c>
      <c r="BS3" s="147">
        <v>1149087</v>
      </c>
      <c r="BT3" s="148">
        <v>86103</v>
      </c>
      <c r="BU3" s="147">
        <f t="shared" ref="BU3:BW34" si="0">BR3/1000</f>
        <v>1235.7349999999999</v>
      </c>
      <c r="BV3" s="147">
        <f t="shared" si="0"/>
        <v>1149.087</v>
      </c>
      <c r="BW3" s="147">
        <f t="shared" si="0"/>
        <v>86.102999999999994</v>
      </c>
    </row>
    <row r="4" spans="1:75" ht="19.95" customHeight="1">
      <c r="BH4" s="140" t="s">
        <v>92</v>
      </c>
      <c r="BI4" s="141">
        <v>9020115</v>
      </c>
      <c r="BJ4" s="141">
        <v>8459595</v>
      </c>
      <c r="BK4" s="142">
        <v>347741</v>
      </c>
      <c r="BL4" s="141">
        <v>9020.1149999999998</v>
      </c>
      <c r="BM4" s="141">
        <v>8459.5949999999993</v>
      </c>
      <c r="BN4" s="141">
        <v>347.74099999999999</v>
      </c>
      <c r="BO4" s="140"/>
      <c r="BQ4" s="145" t="s">
        <v>93</v>
      </c>
      <c r="BR4" s="146">
        <v>1577800</v>
      </c>
      <c r="BS4" s="147">
        <v>1311254</v>
      </c>
      <c r="BT4" s="148">
        <v>261223</v>
      </c>
      <c r="BU4" s="147">
        <f t="shared" si="0"/>
        <v>1577.8</v>
      </c>
      <c r="BV4" s="147">
        <f t="shared" si="0"/>
        <v>1311.2539999999999</v>
      </c>
      <c r="BW4" s="147">
        <f t="shared" si="0"/>
        <v>261.22300000000001</v>
      </c>
    </row>
    <row r="5" spans="1:75" ht="19.95" customHeight="1">
      <c r="BH5" s="140" t="s">
        <v>94</v>
      </c>
      <c r="BI5" s="141">
        <v>11713699</v>
      </c>
      <c r="BJ5" s="141">
        <v>10776315</v>
      </c>
      <c r="BK5" s="142">
        <v>606026</v>
      </c>
      <c r="BL5" s="141">
        <v>11713.699000000001</v>
      </c>
      <c r="BM5" s="141">
        <v>10776.315000000001</v>
      </c>
      <c r="BN5" s="141">
        <v>606.02599999999995</v>
      </c>
      <c r="BO5" s="140" t="s">
        <v>94</v>
      </c>
      <c r="BQ5" s="145" t="s">
        <v>95</v>
      </c>
      <c r="BR5" s="146">
        <v>1910058</v>
      </c>
      <c r="BS5" s="147">
        <v>1669183</v>
      </c>
      <c r="BT5" s="148">
        <v>237751</v>
      </c>
      <c r="BU5" s="147">
        <f t="shared" si="0"/>
        <v>1910.058</v>
      </c>
      <c r="BV5" s="147">
        <f t="shared" si="0"/>
        <v>1669.183</v>
      </c>
      <c r="BW5" s="147">
        <f t="shared" si="0"/>
        <v>237.751</v>
      </c>
    </row>
    <row r="6" spans="1:75" ht="19.95" customHeight="1">
      <c r="BH6" s="140" t="s">
        <v>96</v>
      </c>
      <c r="BI6" s="141">
        <v>11768561</v>
      </c>
      <c r="BJ6" s="141">
        <v>10728918</v>
      </c>
      <c r="BK6" s="142">
        <v>652393</v>
      </c>
      <c r="BL6" s="141">
        <v>11768.561</v>
      </c>
      <c r="BM6" s="141">
        <v>10728.918</v>
      </c>
      <c r="BN6" s="141">
        <v>652.39300000000003</v>
      </c>
      <c r="BO6" s="140"/>
      <c r="BQ6" s="145" t="s">
        <v>97</v>
      </c>
      <c r="BR6" s="146">
        <v>1642499</v>
      </c>
      <c r="BS6" s="147">
        <v>1325977</v>
      </c>
      <c r="BT6" s="148">
        <v>297295</v>
      </c>
      <c r="BU6" s="147">
        <f t="shared" si="0"/>
        <v>1642.499</v>
      </c>
      <c r="BV6" s="147">
        <f t="shared" si="0"/>
        <v>1325.9770000000001</v>
      </c>
      <c r="BW6" s="147">
        <f t="shared" si="0"/>
        <v>297.29500000000002</v>
      </c>
    </row>
    <row r="7" spans="1:75" ht="19.95" customHeight="1">
      <c r="BH7" s="140" t="s">
        <v>98</v>
      </c>
      <c r="BI7" s="141">
        <v>14520917</v>
      </c>
      <c r="BJ7" s="141">
        <v>13192471</v>
      </c>
      <c r="BK7" s="142">
        <v>841324</v>
      </c>
      <c r="BL7" s="141">
        <v>14520.916999999999</v>
      </c>
      <c r="BM7" s="141">
        <v>13192.471</v>
      </c>
      <c r="BN7" s="141">
        <v>841.32399999999996</v>
      </c>
      <c r="BO7" s="140"/>
      <c r="BQ7" s="145" t="s">
        <v>99</v>
      </c>
      <c r="BR7" s="146">
        <v>1683150</v>
      </c>
      <c r="BS7" s="147">
        <v>1495026</v>
      </c>
      <c r="BT7" s="148">
        <v>188124</v>
      </c>
      <c r="BU7" s="147">
        <f t="shared" si="0"/>
        <v>1683.15</v>
      </c>
      <c r="BV7" s="147">
        <f t="shared" si="0"/>
        <v>1495.0260000000001</v>
      </c>
      <c r="BW7" s="147">
        <f t="shared" si="0"/>
        <v>188.124</v>
      </c>
    </row>
    <row r="8" spans="1:75" ht="19.95" customHeight="1">
      <c r="BH8" s="140" t="s">
        <v>100</v>
      </c>
      <c r="BI8" s="141">
        <v>11715533</v>
      </c>
      <c r="BJ8" s="141">
        <v>10698044</v>
      </c>
      <c r="BK8" s="142">
        <v>649559</v>
      </c>
      <c r="BL8" s="141">
        <v>11715.532999999999</v>
      </c>
      <c r="BM8" s="141">
        <v>10698.044</v>
      </c>
      <c r="BN8" s="141">
        <v>649.55899999999997</v>
      </c>
      <c r="BO8" s="140" t="s">
        <v>100</v>
      </c>
      <c r="BQ8" s="145" t="s">
        <v>101</v>
      </c>
      <c r="BR8" s="146">
        <v>2181734</v>
      </c>
      <c r="BS8" s="147">
        <v>1693392</v>
      </c>
      <c r="BT8" s="148">
        <v>482424</v>
      </c>
      <c r="BU8" s="147">
        <f t="shared" si="0"/>
        <v>2181.7339999999999</v>
      </c>
      <c r="BV8" s="147">
        <f t="shared" si="0"/>
        <v>1693.3920000000001</v>
      </c>
      <c r="BW8" s="147">
        <f t="shared" si="0"/>
        <v>482.42399999999998</v>
      </c>
    </row>
    <row r="9" spans="1:75" ht="19.95" customHeight="1">
      <c r="BH9" s="140" t="s">
        <v>102</v>
      </c>
      <c r="BI9" s="141">
        <v>12890504</v>
      </c>
      <c r="BJ9" s="141">
        <v>11883155</v>
      </c>
      <c r="BK9" s="142">
        <v>550857</v>
      </c>
      <c r="BL9" s="141">
        <v>12890.504000000001</v>
      </c>
      <c r="BM9" s="141">
        <v>11883.155000000001</v>
      </c>
      <c r="BN9" s="141">
        <v>550.85699999999997</v>
      </c>
      <c r="BO9" s="140"/>
      <c r="BQ9" s="145" t="s">
        <v>103</v>
      </c>
      <c r="BR9" s="146">
        <v>2431119</v>
      </c>
      <c r="BS9" s="147">
        <v>1980560</v>
      </c>
      <c r="BT9" s="148">
        <v>433023</v>
      </c>
      <c r="BU9" s="147">
        <f t="shared" si="0"/>
        <v>2431.1190000000001</v>
      </c>
      <c r="BV9" s="147">
        <f t="shared" si="0"/>
        <v>1980.56</v>
      </c>
      <c r="BW9" s="147">
        <f t="shared" si="0"/>
        <v>433.02300000000002</v>
      </c>
    </row>
    <row r="10" spans="1:75" ht="19.95" customHeight="1">
      <c r="BH10" s="140" t="s">
        <v>104</v>
      </c>
      <c r="BI10" s="141">
        <v>12695430</v>
      </c>
      <c r="BJ10" s="141">
        <v>11689761</v>
      </c>
      <c r="BK10" s="142">
        <v>619494</v>
      </c>
      <c r="BL10" s="141">
        <v>12695.43</v>
      </c>
      <c r="BM10" s="141">
        <v>11689.761</v>
      </c>
      <c r="BN10" s="141">
        <v>619.49400000000003</v>
      </c>
      <c r="BO10" s="140"/>
      <c r="BQ10" s="145" t="s">
        <v>105</v>
      </c>
      <c r="BR10" s="146">
        <v>3340846</v>
      </c>
      <c r="BS10" s="147">
        <v>2872861</v>
      </c>
      <c r="BT10" s="148">
        <v>439052</v>
      </c>
      <c r="BU10" s="147">
        <f t="shared" si="0"/>
        <v>3340.846</v>
      </c>
      <c r="BV10" s="147">
        <f t="shared" si="0"/>
        <v>2872.8609999999999</v>
      </c>
      <c r="BW10" s="147">
        <f t="shared" si="0"/>
        <v>439.05200000000002</v>
      </c>
    </row>
    <row r="11" spans="1:75" ht="19.95" customHeight="1">
      <c r="BH11" s="140" t="s">
        <v>106</v>
      </c>
      <c r="BI11" s="141">
        <v>11656347</v>
      </c>
      <c r="BJ11" s="141">
        <v>10727910</v>
      </c>
      <c r="BK11" s="142">
        <v>547766</v>
      </c>
      <c r="BL11" s="141">
        <v>11656.347</v>
      </c>
      <c r="BM11" s="141">
        <v>10727.91</v>
      </c>
      <c r="BN11" s="141">
        <v>547.76599999999996</v>
      </c>
      <c r="BO11" s="140" t="s">
        <v>106</v>
      </c>
      <c r="BQ11" s="145" t="s">
        <v>107</v>
      </c>
      <c r="BR11" s="146">
        <v>2581612</v>
      </c>
      <c r="BS11" s="147">
        <v>2293359</v>
      </c>
      <c r="BT11" s="148">
        <v>284503</v>
      </c>
      <c r="BU11" s="147">
        <f t="shared" si="0"/>
        <v>2581.6120000000001</v>
      </c>
      <c r="BV11" s="147">
        <f t="shared" si="0"/>
        <v>2293.3589999999999</v>
      </c>
      <c r="BW11" s="147">
        <f t="shared" si="0"/>
        <v>284.50299999999999</v>
      </c>
    </row>
    <row r="12" spans="1:75" ht="19.95" customHeight="1">
      <c r="BH12" s="140" t="s">
        <v>108</v>
      </c>
      <c r="BI12" s="141">
        <v>11903546</v>
      </c>
      <c r="BJ12" s="141">
        <v>11067561</v>
      </c>
      <c r="BK12" s="142">
        <v>486340</v>
      </c>
      <c r="BL12" s="141">
        <v>11903.546</v>
      </c>
      <c r="BM12" s="141">
        <v>11067.561</v>
      </c>
      <c r="BN12" s="141">
        <v>486.34</v>
      </c>
      <c r="BO12" s="140"/>
      <c r="BQ12" s="145" t="s">
        <v>109</v>
      </c>
      <c r="BR12" s="146">
        <v>3980031</v>
      </c>
      <c r="BS12" s="147">
        <v>3365183</v>
      </c>
      <c r="BT12" s="148">
        <v>558424</v>
      </c>
      <c r="BU12" s="147">
        <f t="shared" si="0"/>
        <v>3980.0309999999999</v>
      </c>
      <c r="BV12" s="147">
        <f t="shared" si="0"/>
        <v>3365.183</v>
      </c>
      <c r="BW12" s="147">
        <f t="shared" si="0"/>
        <v>558.42399999999998</v>
      </c>
    </row>
    <row r="13" spans="1:75" ht="19.95" customHeight="1">
      <c r="BH13" s="140" t="s">
        <v>110</v>
      </c>
      <c r="BI13" s="141">
        <v>11487524</v>
      </c>
      <c r="BJ13" s="141">
        <v>10741008</v>
      </c>
      <c r="BK13" s="142">
        <v>399187</v>
      </c>
      <c r="BL13" s="141">
        <v>11487.523999999999</v>
      </c>
      <c r="BM13" s="141">
        <v>10741.008</v>
      </c>
      <c r="BN13" s="141">
        <v>399.18700000000001</v>
      </c>
      <c r="BO13" s="140"/>
      <c r="BQ13" s="145" t="s">
        <v>111</v>
      </c>
      <c r="BR13" s="146">
        <v>4245477</v>
      </c>
      <c r="BS13" s="147">
        <v>3434169</v>
      </c>
      <c r="BT13" s="148">
        <v>784338</v>
      </c>
      <c r="BU13" s="147">
        <f t="shared" si="0"/>
        <v>4245.4769999999999</v>
      </c>
      <c r="BV13" s="147">
        <f t="shared" si="0"/>
        <v>3434.1689999999999</v>
      </c>
      <c r="BW13" s="147">
        <f t="shared" si="0"/>
        <v>784.33799999999997</v>
      </c>
    </row>
    <row r="14" spans="1:75" ht="19.95" customHeight="1">
      <c r="BH14" s="140" t="s">
        <v>112</v>
      </c>
      <c r="BI14" s="141">
        <v>10888925</v>
      </c>
      <c r="BJ14" s="141">
        <v>10162943</v>
      </c>
      <c r="BK14" s="142">
        <v>347454</v>
      </c>
      <c r="BL14" s="141">
        <v>10888.924999999999</v>
      </c>
      <c r="BM14" s="141">
        <v>10162.942999999999</v>
      </c>
      <c r="BN14" s="141">
        <v>347.45400000000001</v>
      </c>
      <c r="BO14" s="140" t="s">
        <v>112</v>
      </c>
      <c r="BQ14" s="145" t="s">
        <v>113</v>
      </c>
      <c r="BR14" s="146">
        <v>4083032</v>
      </c>
      <c r="BS14" s="147">
        <v>3252826</v>
      </c>
      <c r="BT14" s="148">
        <v>819943</v>
      </c>
      <c r="BU14" s="147">
        <f t="shared" si="0"/>
        <v>4083.0320000000002</v>
      </c>
      <c r="BV14" s="147">
        <f t="shared" si="0"/>
        <v>3252.826</v>
      </c>
      <c r="BW14" s="147">
        <f t="shared" si="0"/>
        <v>819.94299999999998</v>
      </c>
    </row>
    <row r="15" spans="1:75" ht="19.95" customHeight="1">
      <c r="BH15" s="140" t="s">
        <v>114</v>
      </c>
      <c r="BI15" s="141">
        <v>17205163</v>
      </c>
      <c r="BJ15" s="141">
        <v>16306900</v>
      </c>
      <c r="BK15" s="142">
        <v>500675</v>
      </c>
      <c r="BL15" s="141">
        <v>17205.163</v>
      </c>
      <c r="BM15" s="141">
        <v>16306.9</v>
      </c>
      <c r="BN15" s="141">
        <v>500.67500000000001</v>
      </c>
      <c r="BO15" s="140"/>
      <c r="BQ15" s="145" t="s">
        <v>115</v>
      </c>
      <c r="BR15" s="146">
        <v>4626743</v>
      </c>
      <c r="BS15" s="147">
        <v>3924629</v>
      </c>
      <c r="BT15" s="148">
        <v>700770</v>
      </c>
      <c r="BU15" s="147">
        <f t="shared" si="0"/>
        <v>4626.7430000000004</v>
      </c>
      <c r="BV15" s="147">
        <f t="shared" si="0"/>
        <v>3924.6289999999999</v>
      </c>
      <c r="BW15" s="147">
        <f t="shared" si="0"/>
        <v>700.77</v>
      </c>
    </row>
    <row r="16" spans="1:75" ht="19.95" customHeight="1">
      <c r="BH16" s="140" t="s">
        <v>116</v>
      </c>
      <c r="BI16" s="141">
        <v>13659581</v>
      </c>
      <c r="BJ16" s="141">
        <v>12781739</v>
      </c>
      <c r="BK16" s="142">
        <v>441207</v>
      </c>
      <c r="BL16" s="141">
        <v>13659.581</v>
      </c>
      <c r="BM16" s="141">
        <v>12781.739</v>
      </c>
      <c r="BN16" s="141">
        <v>441.20699999999999</v>
      </c>
      <c r="BO16" s="140"/>
      <c r="BQ16" s="145" t="s">
        <v>117</v>
      </c>
      <c r="BR16" s="146">
        <v>4965032</v>
      </c>
      <c r="BS16" s="147">
        <v>3760509</v>
      </c>
      <c r="BT16" s="148">
        <v>1150216</v>
      </c>
      <c r="BU16" s="147">
        <f t="shared" si="0"/>
        <v>4965.0320000000002</v>
      </c>
      <c r="BV16" s="147">
        <f t="shared" si="0"/>
        <v>3760.509</v>
      </c>
      <c r="BW16" s="147">
        <f t="shared" si="0"/>
        <v>1150.2159999999999</v>
      </c>
    </row>
    <row r="17" spans="1:75" ht="19.95" customHeight="1">
      <c r="BH17" s="140" t="s">
        <v>118</v>
      </c>
      <c r="BI17" s="141">
        <v>14599945</v>
      </c>
      <c r="BJ17" s="141">
        <v>13114019</v>
      </c>
      <c r="BK17" s="142">
        <v>771179</v>
      </c>
      <c r="BL17" s="141">
        <v>14599.945</v>
      </c>
      <c r="BM17" s="141">
        <v>13114.019</v>
      </c>
      <c r="BN17" s="141">
        <v>771.17899999999997</v>
      </c>
      <c r="BO17" s="140" t="s">
        <v>118</v>
      </c>
      <c r="BQ17" s="145" t="s">
        <v>119</v>
      </c>
      <c r="BR17" s="146">
        <v>4773622</v>
      </c>
      <c r="BS17" s="147">
        <v>3544338</v>
      </c>
      <c r="BT17" s="148">
        <v>1213345</v>
      </c>
      <c r="BU17" s="147">
        <f t="shared" si="0"/>
        <v>4773.6220000000003</v>
      </c>
      <c r="BV17" s="147">
        <f t="shared" si="0"/>
        <v>3544.3380000000002</v>
      </c>
      <c r="BW17" s="147">
        <f t="shared" si="0"/>
        <v>1213.345</v>
      </c>
    </row>
    <row r="18" spans="1:75" ht="19.95" customHeight="1">
      <c r="BH18" s="140" t="s">
        <v>120</v>
      </c>
      <c r="BI18" s="141">
        <v>13973265</v>
      </c>
      <c r="BJ18" s="141">
        <v>12679576</v>
      </c>
      <c r="BK18" s="142">
        <v>605394</v>
      </c>
      <c r="BL18" s="141">
        <v>13973.264999999999</v>
      </c>
      <c r="BM18" s="141">
        <v>12679.575999999999</v>
      </c>
      <c r="BN18" s="141">
        <v>605.39400000000001</v>
      </c>
      <c r="BO18" s="140"/>
      <c r="BQ18" s="145" t="s">
        <v>121</v>
      </c>
      <c r="BR18" s="146">
        <v>4898809</v>
      </c>
      <c r="BS18" s="147">
        <v>3708636</v>
      </c>
      <c r="BT18" s="148">
        <v>1183017</v>
      </c>
      <c r="BU18" s="147">
        <f t="shared" si="0"/>
        <v>4898.8090000000002</v>
      </c>
      <c r="BV18" s="147">
        <f t="shared" si="0"/>
        <v>3708.636</v>
      </c>
      <c r="BW18" s="147">
        <f t="shared" si="0"/>
        <v>1183.0170000000001</v>
      </c>
    </row>
    <row r="19" spans="1:75" ht="19.95" customHeight="1">
      <c r="BH19" s="140" t="s">
        <v>122</v>
      </c>
      <c r="BI19" s="141">
        <v>12020442</v>
      </c>
      <c r="BJ19" s="141">
        <v>10624448</v>
      </c>
      <c r="BK19" s="142">
        <v>748472</v>
      </c>
      <c r="BL19" s="141">
        <v>12020.441999999999</v>
      </c>
      <c r="BM19" s="141">
        <v>10624.448</v>
      </c>
      <c r="BN19" s="141">
        <v>748.47199999999998</v>
      </c>
      <c r="BO19" s="140"/>
      <c r="BQ19" s="145" t="s">
        <v>123</v>
      </c>
      <c r="BR19" s="146">
        <v>5773305</v>
      </c>
      <c r="BS19" s="147">
        <v>5006039</v>
      </c>
      <c r="BT19" s="148">
        <v>759679</v>
      </c>
      <c r="BU19" s="147">
        <f t="shared" si="0"/>
        <v>5773.3050000000003</v>
      </c>
      <c r="BV19" s="147">
        <f t="shared" si="0"/>
        <v>5006.0389999999998</v>
      </c>
      <c r="BW19" s="147">
        <f t="shared" si="0"/>
        <v>759.67899999999997</v>
      </c>
    </row>
    <row r="20" spans="1:75" ht="19.95" customHeight="1">
      <c r="BH20" s="140" t="s">
        <v>124</v>
      </c>
      <c r="BI20" s="149">
        <v>11432368</v>
      </c>
      <c r="BJ20" s="149">
        <v>10364627</v>
      </c>
      <c r="BK20" s="142">
        <v>620047</v>
      </c>
      <c r="BL20" s="141">
        <v>11432.368</v>
      </c>
      <c r="BM20" s="141">
        <v>10364.627</v>
      </c>
      <c r="BN20" s="141">
        <v>620.04700000000003</v>
      </c>
      <c r="BO20" s="140" t="s">
        <v>124</v>
      </c>
      <c r="BQ20" s="145" t="s">
        <v>125</v>
      </c>
      <c r="BR20" s="146">
        <v>6350635</v>
      </c>
      <c r="BS20" s="147">
        <v>4892798</v>
      </c>
      <c r="BT20" s="148">
        <v>1441170</v>
      </c>
      <c r="BU20" s="147">
        <f t="shared" si="0"/>
        <v>6350.6350000000002</v>
      </c>
      <c r="BV20" s="147">
        <f t="shared" si="0"/>
        <v>4892.7979999999998</v>
      </c>
      <c r="BW20" s="147">
        <f t="shared" si="0"/>
        <v>1441.17</v>
      </c>
    </row>
    <row r="21" spans="1:75" ht="19.95" customHeight="1">
      <c r="BH21" s="140" t="s">
        <v>126</v>
      </c>
      <c r="BI21" s="141">
        <v>12755431</v>
      </c>
      <c r="BJ21" s="141">
        <v>11467656</v>
      </c>
      <c r="BK21" s="142">
        <v>700966</v>
      </c>
      <c r="BL21" s="141">
        <v>12755.431</v>
      </c>
      <c r="BM21" s="141">
        <v>11467.656000000001</v>
      </c>
      <c r="BN21" s="141">
        <v>700.96600000000001</v>
      </c>
      <c r="BO21" s="140"/>
      <c r="BQ21" s="145" t="s">
        <v>127</v>
      </c>
      <c r="BR21" s="146">
        <v>7029569</v>
      </c>
      <c r="BS21" s="147">
        <v>5576623</v>
      </c>
      <c r="BT21" s="148">
        <v>1437864</v>
      </c>
      <c r="BU21" s="147">
        <f t="shared" si="0"/>
        <v>7029.5690000000004</v>
      </c>
      <c r="BV21" s="147">
        <f t="shared" si="0"/>
        <v>5576.6229999999996</v>
      </c>
      <c r="BW21" s="147">
        <f t="shared" si="0"/>
        <v>1437.864</v>
      </c>
    </row>
    <row r="22" spans="1:75" ht="19.95" customHeight="1">
      <c r="BH22" s="140" t="s">
        <v>128</v>
      </c>
      <c r="BI22" s="141">
        <v>12013190</v>
      </c>
      <c r="BJ22" s="141">
        <v>11016323</v>
      </c>
      <c r="BK22" s="142">
        <v>529477</v>
      </c>
      <c r="BL22" s="141">
        <v>12013.19</v>
      </c>
      <c r="BM22" s="141">
        <v>11016.323</v>
      </c>
      <c r="BN22" s="141">
        <v>529.47699999999998</v>
      </c>
      <c r="BO22" s="140"/>
      <c r="BQ22" s="145" t="s">
        <v>129</v>
      </c>
      <c r="BR22" s="146">
        <v>7041978</v>
      </c>
      <c r="BS22" s="147">
        <v>5826624</v>
      </c>
      <c r="BT22" s="148">
        <v>1185914</v>
      </c>
      <c r="BU22" s="147">
        <f t="shared" si="0"/>
        <v>7041.9780000000001</v>
      </c>
      <c r="BV22" s="147">
        <f t="shared" si="0"/>
        <v>5826.6239999999998</v>
      </c>
      <c r="BW22" s="147">
        <f t="shared" si="0"/>
        <v>1185.914</v>
      </c>
    </row>
    <row r="23" spans="1:75" ht="19.95" customHeight="1">
      <c r="BH23" s="140" t="s">
        <v>130</v>
      </c>
      <c r="BI23" s="149">
        <v>14535390</v>
      </c>
      <c r="BJ23" s="149">
        <v>13367321</v>
      </c>
      <c r="BK23" s="150">
        <v>672338</v>
      </c>
      <c r="BL23" s="141">
        <v>14535.39</v>
      </c>
      <c r="BM23" s="141">
        <v>13367.321</v>
      </c>
      <c r="BN23" s="141">
        <v>672.33799999999997</v>
      </c>
      <c r="BO23" s="140" t="s">
        <v>130</v>
      </c>
      <c r="BQ23" s="145" t="s">
        <v>131</v>
      </c>
      <c r="BR23" s="146">
        <v>7208957</v>
      </c>
      <c r="BS23" s="147">
        <v>6304659</v>
      </c>
      <c r="BT23" s="148">
        <v>873851</v>
      </c>
      <c r="BU23" s="147">
        <f t="shared" si="0"/>
        <v>7208.9570000000003</v>
      </c>
      <c r="BV23" s="147">
        <f t="shared" si="0"/>
        <v>6304.6589999999997</v>
      </c>
      <c r="BW23" s="147">
        <f t="shared" si="0"/>
        <v>873.851</v>
      </c>
    </row>
    <row r="24" spans="1:75" ht="19.95" customHeight="1">
      <c r="BH24" s="140" t="s">
        <v>132</v>
      </c>
      <c r="BI24" s="141">
        <v>13986038</v>
      </c>
      <c r="BJ24" s="141">
        <v>12836457</v>
      </c>
      <c r="BK24" s="142">
        <v>640597</v>
      </c>
      <c r="BL24" s="141">
        <v>13986.038</v>
      </c>
      <c r="BM24" s="141">
        <v>12836.457</v>
      </c>
      <c r="BN24" s="141">
        <v>640.59699999999998</v>
      </c>
      <c r="BO24" s="140"/>
      <c r="BQ24" s="145" t="s">
        <v>133</v>
      </c>
      <c r="BR24" s="146">
        <v>7654289</v>
      </c>
      <c r="BS24" s="147">
        <v>6153711</v>
      </c>
      <c r="BT24" s="148">
        <v>1452401</v>
      </c>
      <c r="BU24" s="147">
        <f t="shared" si="0"/>
        <v>7654.2889999999998</v>
      </c>
      <c r="BV24" s="147">
        <f t="shared" si="0"/>
        <v>6153.7110000000002</v>
      </c>
      <c r="BW24" s="147">
        <f t="shared" si="0"/>
        <v>1452.4010000000001</v>
      </c>
    </row>
    <row r="25" spans="1:75" ht="19.95" customHeight="1">
      <c r="BH25" s="140" t="s">
        <v>134</v>
      </c>
      <c r="BI25" s="141">
        <v>12828289</v>
      </c>
      <c r="BJ25" s="141">
        <v>12047414</v>
      </c>
      <c r="BK25" s="142">
        <v>441537</v>
      </c>
      <c r="BL25" s="141">
        <v>12828.289000000001</v>
      </c>
      <c r="BM25" s="141">
        <v>12047.414000000001</v>
      </c>
      <c r="BN25" s="141">
        <v>441.53699999999998</v>
      </c>
      <c r="BO25" s="140"/>
      <c r="BQ25" s="145" t="s">
        <v>135</v>
      </c>
      <c r="BR25" s="146">
        <v>5826558</v>
      </c>
      <c r="BS25" s="147">
        <v>4313923</v>
      </c>
      <c r="BT25" s="148">
        <v>1473252</v>
      </c>
      <c r="BU25" s="147">
        <f t="shared" si="0"/>
        <v>5826.558</v>
      </c>
      <c r="BV25" s="147">
        <f t="shared" si="0"/>
        <v>4313.9229999999998</v>
      </c>
      <c r="BW25" s="147">
        <f t="shared" si="0"/>
        <v>1473.252</v>
      </c>
    </row>
    <row r="26" spans="1:75" ht="19.95" customHeight="1">
      <c r="BH26" s="140" t="s">
        <v>136</v>
      </c>
      <c r="BI26" s="141">
        <v>13239672</v>
      </c>
      <c r="BJ26" s="141">
        <v>12483620</v>
      </c>
      <c r="BK26" s="142">
        <v>288851</v>
      </c>
      <c r="BL26" s="141">
        <v>13239.672</v>
      </c>
      <c r="BM26" s="141">
        <v>12483.62</v>
      </c>
      <c r="BN26" s="141">
        <v>288.851</v>
      </c>
      <c r="BO26" s="140" t="s">
        <v>136</v>
      </c>
      <c r="BQ26" s="145" t="s">
        <v>137</v>
      </c>
      <c r="BR26" s="146">
        <v>8841649</v>
      </c>
      <c r="BS26" s="147">
        <v>6423127</v>
      </c>
      <c r="BT26" s="148">
        <v>2386212</v>
      </c>
      <c r="BU26" s="147">
        <f t="shared" si="0"/>
        <v>8841.6489999999994</v>
      </c>
      <c r="BV26" s="147">
        <f t="shared" si="0"/>
        <v>6423.1270000000004</v>
      </c>
      <c r="BW26" s="147">
        <f t="shared" si="0"/>
        <v>2386.212</v>
      </c>
    </row>
    <row r="27" spans="1:75" ht="19.95" customHeight="1">
      <c r="BH27" s="140" t="s">
        <v>138</v>
      </c>
      <c r="BI27" s="141">
        <v>15149333</v>
      </c>
      <c r="BJ27" s="141">
        <v>14134246</v>
      </c>
      <c r="BK27" s="142">
        <v>523034</v>
      </c>
      <c r="BL27" s="141">
        <v>15149.333000000001</v>
      </c>
      <c r="BM27" s="141">
        <v>14134.245999999999</v>
      </c>
      <c r="BN27" s="141">
        <v>523.03399999999999</v>
      </c>
      <c r="BO27" s="151"/>
      <c r="BQ27" s="145" t="s">
        <v>139</v>
      </c>
      <c r="BR27" s="146">
        <v>6997763</v>
      </c>
      <c r="BS27" s="147">
        <v>4793839</v>
      </c>
      <c r="BT27" s="148">
        <v>1954145</v>
      </c>
      <c r="BU27" s="147">
        <f t="shared" si="0"/>
        <v>6997.7629999999999</v>
      </c>
      <c r="BV27" s="147">
        <f t="shared" si="0"/>
        <v>4793.8389999999999</v>
      </c>
      <c r="BW27" s="147">
        <f t="shared" si="0"/>
        <v>1954.145</v>
      </c>
    </row>
    <row r="28" spans="1:75" ht="19.95" customHeight="1">
      <c r="BH28" s="140" t="s">
        <v>140</v>
      </c>
      <c r="BI28" s="141">
        <v>9956771</v>
      </c>
      <c r="BJ28" s="141">
        <v>9383149</v>
      </c>
      <c r="BK28" s="142">
        <v>316338</v>
      </c>
      <c r="BL28" s="141">
        <v>9956.7710000000006</v>
      </c>
      <c r="BM28" s="141">
        <v>9383.1489999999994</v>
      </c>
      <c r="BN28" s="141">
        <v>316.33800000000002</v>
      </c>
      <c r="BO28" s="151"/>
      <c r="BQ28" s="145" t="s">
        <v>141</v>
      </c>
      <c r="BR28" s="146">
        <v>8686972.5</v>
      </c>
      <c r="BS28" s="147">
        <v>5808833</v>
      </c>
      <c r="BT28" s="148">
        <v>2623982</v>
      </c>
      <c r="BU28" s="147">
        <f t="shared" si="0"/>
        <v>8686.9724999999999</v>
      </c>
      <c r="BV28" s="147">
        <f t="shared" si="0"/>
        <v>5808.8329999999996</v>
      </c>
      <c r="BW28" s="147">
        <f t="shared" si="0"/>
        <v>2623.982</v>
      </c>
    </row>
    <row r="29" spans="1:75" ht="19.95" customHeight="1">
      <c r="BH29" s="140" t="s">
        <v>142</v>
      </c>
      <c r="BI29" s="141">
        <v>14340478</v>
      </c>
      <c r="BJ29" s="141">
        <v>13514628</v>
      </c>
      <c r="BK29" s="142">
        <v>475403</v>
      </c>
      <c r="BL29" s="141">
        <v>14340.477999999999</v>
      </c>
      <c r="BM29" s="141">
        <v>13514.628000000001</v>
      </c>
      <c r="BN29" s="141">
        <v>475.40300000000002</v>
      </c>
      <c r="BO29" s="151" t="s">
        <v>142</v>
      </c>
      <c r="BQ29" s="145" t="s">
        <v>143</v>
      </c>
      <c r="BR29" s="146">
        <v>8325877</v>
      </c>
      <c r="BS29" s="147">
        <v>5494503</v>
      </c>
      <c r="BT29" s="148">
        <v>2561059</v>
      </c>
      <c r="BU29" s="147">
        <f t="shared" si="0"/>
        <v>8325.8770000000004</v>
      </c>
      <c r="BV29" s="147">
        <f t="shared" si="0"/>
        <v>5494.5029999999997</v>
      </c>
      <c r="BW29" s="147">
        <f t="shared" si="0"/>
        <v>2561.0590000000002</v>
      </c>
    </row>
    <row r="30" spans="1:75" ht="19.95" customHeight="1">
      <c r="BH30" s="140" t="s">
        <v>144</v>
      </c>
      <c r="BI30" s="141">
        <v>13738212</v>
      </c>
      <c r="BJ30" s="141">
        <v>12873806</v>
      </c>
      <c r="BK30" s="142">
        <v>448767</v>
      </c>
      <c r="BL30" s="141">
        <v>14340.477999999999</v>
      </c>
      <c r="BM30" s="141">
        <v>13514.628000000001</v>
      </c>
      <c r="BN30" s="141">
        <v>475.40300000000002</v>
      </c>
      <c r="BO30" s="151"/>
      <c r="BQ30" s="145" t="s">
        <v>145</v>
      </c>
      <c r="BR30" s="146">
        <v>8902470</v>
      </c>
      <c r="BS30" s="147">
        <v>6242920</v>
      </c>
      <c r="BT30" s="148">
        <v>2218953</v>
      </c>
      <c r="BU30" s="147">
        <f t="shared" si="0"/>
        <v>8902.4699999999993</v>
      </c>
      <c r="BV30" s="147">
        <f t="shared" si="0"/>
        <v>6242.92</v>
      </c>
      <c r="BW30" s="147">
        <f t="shared" si="0"/>
        <v>2218.953</v>
      </c>
    </row>
    <row r="31" spans="1:75" s="153" customFormat="1" ht="17.399999999999999">
      <c r="A31" s="152"/>
      <c r="BH31" s="151" t="s">
        <v>146</v>
      </c>
      <c r="BI31" s="154">
        <v>13881805</v>
      </c>
      <c r="BJ31" s="155">
        <v>12778061</v>
      </c>
      <c r="BK31" s="156">
        <v>761508</v>
      </c>
      <c r="BL31" s="155">
        <f t="shared" ref="BL31:BN41" si="1">BI31/1000</f>
        <v>13881.805</v>
      </c>
      <c r="BM31" s="155">
        <f t="shared" si="1"/>
        <v>12778.061</v>
      </c>
      <c r="BN31" s="155">
        <f t="shared" si="1"/>
        <v>761.50800000000004</v>
      </c>
      <c r="BO31" s="151"/>
      <c r="BQ31" s="157" t="s">
        <v>147</v>
      </c>
      <c r="BR31" s="158">
        <v>10184486.5</v>
      </c>
      <c r="BS31" s="159">
        <v>6412308</v>
      </c>
      <c r="BT31" s="160">
        <v>3209750</v>
      </c>
      <c r="BU31" s="159">
        <f t="shared" si="0"/>
        <v>10184.486500000001</v>
      </c>
      <c r="BV31" s="159">
        <f t="shared" si="0"/>
        <v>6412.308</v>
      </c>
      <c r="BW31" s="159">
        <f t="shared" si="0"/>
        <v>3209.75</v>
      </c>
    </row>
    <row r="32" spans="1:75" ht="17.399999999999999">
      <c r="A32" s="161"/>
      <c r="BH32" s="151" t="s">
        <v>148</v>
      </c>
      <c r="BI32" s="154">
        <v>14408177</v>
      </c>
      <c r="BJ32" s="155">
        <v>13369029</v>
      </c>
      <c r="BK32" s="156">
        <v>610362</v>
      </c>
      <c r="BL32" s="155">
        <f t="shared" si="1"/>
        <v>14408.177</v>
      </c>
      <c r="BM32" s="155">
        <f t="shared" si="1"/>
        <v>13369.029</v>
      </c>
      <c r="BN32" s="155">
        <f t="shared" si="1"/>
        <v>610.36199999999997</v>
      </c>
      <c r="BO32" s="151" t="s">
        <v>149</v>
      </c>
      <c r="BQ32" s="145" t="s">
        <v>150</v>
      </c>
      <c r="BR32" s="146">
        <v>7444372</v>
      </c>
      <c r="BS32" s="147">
        <v>5438541</v>
      </c>
      <c r="BT32" s="148">
        <v>1767400</v>
      </c>
      <c r="BU32" s="147">
        <f t="shared" si="0"/>
        <v>7444.3720000000003</v>
      </c>
      <c r="BV32" s="147">
        <f t="shared" si="0"/>
        <v>5438.5410000000002</v>
      </c>
      <c r="BW32" s="147">
        <f t="shared" si="0"/>
        <v>1767.4</v>
      </c>
    </row>
    <row r="33" spans="1:75" ht="17.399999999999999">
      <c r="A33" s="161"/>
      <c r="B33" s="162"/>
      <c r="C33" s="162"/>
      <c r="D33" s="162"/>
      <c r="E33" s="162"/>
      <c r="BH33" s="151" t="s">
        <v>151</v>
      </c>
      <c r="BI33" s="141">
        <v>16289604</v>
      </c>
      <c r="BJ33" s="141">
        <v>15260742</v>
      </c>
      <c r="BK33" s="142">
        <v>612321</v>
      </c>
      <c r="BL33" s="155">
        <f t="shared" si="1"/>
        <v>16289.603999999999</v>
      </c>
      <c r="BM33" s="155">
        <f t="shared" si="1"/>
        <v>15260.742</v>
      </c>
      <c r="BN33" s="155">
        <f t="shared" si="1"/>
        <v>612.32100000000003</v>
      </c>
      <c r="BO33" s="151"/>
      <c r="BQ33" s="145" t="s">
        <v>152</v>
      </c>
      <c r="BR33" s="146">
        <v>9283019</v>
      </c>
      <c r="BS33" s="147">
        <v>6598816</v>
      </c>
      <c r="BT33" s="148">
        <v>2403579</v>
      </c>
      <c r="BU33" s="147">
        <f t="shared" si="0"/>
        <v>9283.0190000000002</v>
      </c>
      <c r="BV33" s="147">
        <f t="shared" si="0"/>
        <v>6598.8159999999998</v>
      </c>
      <c r="BW33" s="147">
        <f t="shared" si="0"/>
        <v>2403.5790000000002</v>
      </c>
    </row>
    <row r="34" spans="1:75">
      <c r="BH34" s="151" t="s">
        <v>153</v>
      </c>
      <c r="BI34" s="141">
        <v>16054541</v>
      </c>
      <c r="BJ34" s="141">
        <v>14640310</v>
      </c>
      <c r="BK34" s="142">
        <v>964876</v>
      </c>
      <c r="BL34" s="155">
        <f t="shared" si="1"/>
        <v>16054.540999999999</v>
      </c>
      <c r="BM34" s="155">
        <f t="shared" si="1"/>
        <v>14640.31</v>
      </c>
      <c r="BN34" s="155">
        <f t="shared" si="1"/>
        <v>964.87599999999998</v>
      </c>
      <c r="BO34" s="151"/>
      <c r="BQ34" s="145" t="s">
        <v>154</v>
      </c>
      <c r="BR34" s="146">
        <v>10309281.5</v>
      </c>
      <c r="BS34" s="147">
        <v>6878062</v>
      </c>
      <c r="BT34" s="148">
        <v>3022730</v>
      </c>
      <c r="BU34" s="147">
        <f t="shared" si="0"/>
        <v>10309.281499999999</v>
      </c>
      <c r="BV34" s="147">
        <f t="shared" si="0"/>
        <v>6878.0619999999999</v>
      </c>
      <c r="BW34" s="147">
        <f t="shared" si="0"/>
        <v>3022.73</v>
      </c>
    </row>
    <row r="35" spans="1:75">
      <c r="BH35" s="151" t="s">
        <v>155</v>
      </c>
      <c r="BI35" s="141">
        <v>13411941</v>
      </c>
      <c r="BJ35" s="141">
        <v>12407145</v>
      </c>
      <c r="BK35" s="142">
        <v>563239</v>
      </c>
      <c r="BL35" s="141">
        <f t="shared" si="1"/>
        <v>13411.941000000001</v>
      </c>
      <c r="BM35" s="141">
        <f t="shared" si="1"/>
        <v>12407.145</v>
      </c>
      <c r="BN35" s="141">
        <f t="shared" si="1"/>
        <v>563.23900000000003</v>
      </c>
      <c r="BO35" s="151" t="s">
        <v>155</v>
      </c>
      <c r="BQ35" s="145" t="s">
        <v>156</v>
      </c>
      <c r="BR35" s="146">
        <v>7194504</v>
      </c>
      <c r="BS35" s="147">
        <v>5497460</v>
      </c>
      <c r="BT35" s="148">
        <v>1439145</v>
      </c>
      <c r="BU35" s="147">
        <v>7194.5039999999999</v>
      </c>
      <c r="BV35" s="147">
        <v>5497.46</v>
      </c>
      <c r="BW35" s="147">
        <v>1439.145</v>
      </c>
    </row>
    <row r="36" spans="1:75">
      <c r="BH36" s="151" t="s">
        <v>157</v>
      </c>
      <c r="BI36" s="141">
        <v>13160733</v>
      </c>
      <c r="BJ36" s="141">
        <v>12085445</v>
      </c>
      <c r="BK36" s="142">
        <v>719444</v>
      </c>
      <c r="BL36" s="141">
        <f t="shared" si="1"/>
        <v>13160.733</v>
      </c>
      <c r="BM36" s="141">
        <f t="shared" si="1"/>
        <v>12085.445</v>
      </c>
      <c r="BN36" s="141">
        <f t="shared" si="1"/>
        <v>719.44399999999996</v>
      </c>
      <c r="BO36" s="151"/>
      <c r="BQ36" s="145" t="s">
        <v>158</v>
      </c>
      <c r="BR36" s="146">
        <v>10502584</v>
      </c>
      <c r="BS36" s="147">
        <v>6497490</v>
      </c>
      <c r="BT36" s="148">
        <v>3535101</v>
      </c>
      <c r="BU36" s="147">
        <f t="shared" ref="BU36:BW58" si="2">BR36/1000</f>
        <v>10502.584000000001</v>
      </c>
      <c r="BV36" s="147">
        <f t="shared" si="2"/>
        <v>6497.49</v>
      </c>
      <c r="BW36" s="147">
        <f t="shared" si="2"/>
        <v>3535.1010000000001</v>
      </c>
    </row>
    <row r="37" spans="1:75">
      <c r="BH37" s="151" t="s">
        <v>159</v>
      </c>
      <c r="BI37" s="141">
        <v>11892248</v>
      </c>
      <c r="BJ37" s="141">
        <v>10928330</v>
      </c>
      <c r="BK37" s="142">
        <v>588100</v>
      </c>
      <c r="BL37" s="141">
        <f t="shared" si="1"/>
        <v>11892.248</v>
      </c>
      <c r="BM37" s="141">
        <f t="shared" si="1"/>
        <v>10928.33</v>
      </c>
      <c r="BN37" s="141">
        <f t="shared" si="1"/>
        <v>588.1</v>
      </c>
      <c r="BO37" s="151"/>
      <c r="BQ37" s="145" t="s">
        <v>160</v>
      </c>
      <c r="BR37" s="146">
        <v>7949826</v>
      </c>
      <c r="BS37" s="147">
        <v>5132908</v>
      </c>
      <c r="BT37" s="148">
        <v>2629195</v>
      </c>
      <c r="BU37" s="147">
        <f t="shared" si="2"/>
        <v>7949.826</v>
      </c>
      <c r="BV37" s="147">
        <f t="shared" si="2"/>
        <v>5132.9080000000004</v>
      </c>
      <c r="BW37" s="147">
        <f t="shared" si="2"/>
        <v>2629.1950000000002</v>
      </c>
    </row>
    <row r="38" spans="1:75">
      <c r="BH38" s="151" t="s">
        <v>161</v>
      </c>
      <c r="BI38" s="141">
        <v>13723920</v>
      </c>
      <c r="BJ38" s="141">
        <v>12592201</v>
      </c>
      <c r="BK38" s="142">
        <v>626752</v>
      </c>
      <c r="BL38" s="141">
        <f t="shared" si="1"/>
        <v>13723.92</v>
      </c>
      <c r="BM38" s="141">
        <f t="shared" si="1"/>
        <v>12592.200999999999</v>
      </c>
      <c r="BN38" s="141">
        <f t="shared" si="1"/>
        <v>626.75199999999995</v>
      </c>
      <c r="BO38" s="151" t="s">
        <v>161</v>
      </c>
      <c r="BQ38" s="145" t="s">
        <v>162</v>
      </c>
      <c r="BR38" s="146">
        <v>9903783</v>
      </c>
      <c r="BS38" s="147">
        <v>6552712</v>
      </c>
      <c r="BT38" s="148">
        <v>2946655</v>
      </c>
      <c r="BU38" s="147">
        <f t="shared" si="2"/>
        <v>9903.7829999999994</v>
      </c>
      <c r="BV38" s="147">
        <f t="shared" si="2"/>
        <v>6552.7120000000004</v>
      </c>
      <c r="BW38" s="147">
        <f t="shared" si="2"/>
        <v>2946.6550000000002</v>
      </c>
    </row>
    <row r="39" spans="1:75">
      <c r="BH39" s="140" t="s">
        <v>163</v>
      </c>
      <c r="BI39" s="141">
        <v>15057259</v>
      </c>
      <c r="BJ39" s="141">
        <v>13383339</v>
      </c>
      <c r="BK39" s="142">
        <v>1113615</v>
      </c>
      <c r="BL39" s="141">
        <f t="shared" si="1"/>
        <v>15057.259</v>
      </c>
      <c r="BM39" s="141">
        <f t="shared" si="1"/>
        <v>13383.339</v>
      </c>
      <c r="BN39" s="141">
        <f t="shared" si="1"/>
        <v>1113.615</v>
      </c>
      <c r="BQ39" s="145" t="s">
        <v>164</v>
      </c>
      <c r="BR39" s="146">
        <v>8984460</v>
      </c>
      <c r="BS39" s="147">
        <v>6130528</v>
      </c>
      <c r="BT39" s="148">
        <v>2500651</v>
      </c>
      <c r="BU39" s="147">
        <f t="shared" si="2"/>
        <v>8984.4599999999991</v>
      </c>
      <c r="BV39" s="147">
        <f t="shared" si="2"/>
        <v>6130.5280000000002</v>
      </c>
      <c r="BW39" s="147">
        <f t="shared" si="2"/>
        <v>2500.6509999999998</v>
      </c>
    </row>
    <row r="40" spans="1:75">
      <c r="BH40" s="140" t="s">
        <v>165</v>
      </c>
      <c r="BI40" s="141">
        <v>10309360</v>
      </c>
      <c r="BJ40" s="141">
        <v>9413587</v>
      </c>
      <c r="BK40" s="142">
        <v>674685</v>
      </c>
      <c r="BL40" s="141">
        <f t="shared" si="1"/>
        <v>10309.36</v>
      </c>
      <c r="BM40" s="141">
        <f t="shared" si="1"/>
        <v>9413.5869999999995</v>
      </c>
      <c r="BN40" s="141">
        <f t="shared" si="1"/>
        <v>674.68499999999995</v>
      </c>
      <c r="BQ40" s="145" t="s">
        <v>166</v>
      </c>
      <c r="BR40" s="146">
        <v>8927024</v>
      </c>
      <c r="BS40" s="147">
        <v>5925206</v>
      </c>
      <c r="BT40" s="148">
        <v>2618623</v>
      </c>
      <c r="BU40" s="147">
        <f t="shared" si="2"/>
        <v>8927.0239999999994</v>
      </c>
      <c r="BV40" s="147">
        <f t="shared" si="2"/>
        <v>5925.2060000000001</v>
      </c>
      <c r="BW40" s="147">
        <f t="shared" si="2"/>
        <v>2618.623</v>
      </c>
    </row>
    <row r="41" spans="1:75">
      <c r="BH41" s="140" t="s">
        <v>167</v>
      </c>
      <c r="BI41" s="141">
        <v>13953181</v>
      </c>
      <c r="BJ41" s="141">
        <v>12408257</v>
      </c>
      <c r="BK41" s="142">
        <v>1138152</v>
      </c>
      <c r="BL41" s="141">
        <f t="shared" si="1"/>
        <v>13953.181</v>
      </c>
      <c r="BM41" s="141">
        <f t="shared" si="1"/>
        <v>12408.257</v>
      </c>
      <c r="BN41" s="141">
        <f t="shared" si="1"/>
        <v>1138.152</v>
      </c>
      <c r="BO41" s="143" t="s">
        <v>167</v>
      </c>
      <c r="BQ41" s="145" t="s">
        <v>168</v>
      </c>
      <c r="BR41" s="146">
        <v>9138928</v>
      </c>
      <c r="BS41" s="147">
        <v>5782702</v>
      </c>
      <c r="BT41" s="148">
        <v>2849656</v>
      </c>
      <c r="BU41" s="147">
        <f t="shared" si="2"/>
        <v>9138.9279999999999</v>
      </c>
      <c r="BV41" s="147">
        <f t="shared" si="2"/>
        <v>5782.7020000000002</v>
      </c>
      <c r="BW41" s="147">
        <f t="shared" si="2"/>
        <v>2849.6559999999999</v>
      </c>
    </row>
    <row r="42" spans="1:75">
      <c r="BH42" s="140" t="s">
        <v>169</v>
      </c>
      <c r="BI42" s="141">
        <v>12325603</v>
      </c>
      <c r="BJ42" s="141">
        <v>11245394</v>
      </c>
      <c r="BK42" s="142">
        <v>716530</v>
      </c>
      <c r="BL42" s="141">
        <v>12325.602999999999</v>
      </c>
      <c r="BM42" s="141">
        <v>11245.394</v>
      </c>
      <c r="BN42" s="141">
        <v>716.53</v>
      </c>
      <c r="BQ42" s="145" t="s">
        <v>170</v>
      </c>
      <c r="BR42" s="146">
        <v>8746229</v>
      </c>
      <c r="BS42" s="147">
        <v>6085706</v>
      </c>
      <c r="BT42" s="148">
        <v>2071806</v>
      </c>
      <c r="BU42" s="147">
        <f t="shared" si="2"/>
        <v>8746.2289999999994</v>
      </c>
      <c r="BV42" s="147">
        <f t="shared" si="2"/>
        <v>6085.7060000000001</v>
      </c>
      <c r="BW42" s="147">
        <f t="shared" si="2"/>
        <v>2071.806</v>
      </c>
    </row>
    <row r="43" spans="1:75">
      <c r="BH43" s="140" t="s">
        <v>171</v>
      </c>
      <c r="BI43" s="141">
        <v>13012125</v>
      </c>
      <c r="BJ43" s="141">
        <v>11750754</v>
      </c>
      <c r="BK43" s="142">
        <v>938855</v>
      </c>
      <c r="BL43" s="141">
        <v>13012</v>
      </c>
      <c r="BM43" s="141">
        <v>11751</v>
      </c>
      <c r="BN43" s="141">
        <v>938.85500000000002</v>
      </c>
      <c r="BQ43" s="145" t="s">
        <v>172</v>
      </c>
      <c r="BR43" s="146">
        <v>7777611</v>
      </c>
      <c r="BS43" s="147">
        <v>5684049</v>
      </c>
      <c r="BT43" s="148">
        <v>1684543</v>
      </c>
      <c r="BU43" s="147">
        <f t="shared" si="2"/>
        <v>7777.6109999999999</v>
      </c>
      <c r="BV43" s="147">
        <f t="shared" si="2"/>
        <v>5684.049</v>
      </c>
      <c r="BW43" s="147">
        <f t="shared" si="2"/>
        <v>1684.5429999999999</v>
      </c>
    </row>
    <row r="44" spans="1:75">
      <c r="BH44" s="140" t="s">
        <v>173</v>
      </c>
      <c r="BI44" s="141">
        <v>13540379</v>
      </c>
      <c r="BJ44" s="141">
        <v>12247744</v>
      </c>
      <c r="BK44" s="142">
        <v>986283</v>
      </c>
      <c r="BL44" s="141">
        <v>13540</v>
      </c>
      <c r="BM44" s="141">
        <v>12248</v>
      </c>
      <c r="BN44" s="141">
        <v>986</v>
      </c>
      <c r="BO44" s="143" t="s">
        <v>173</v>
      </c>
      <c r="BQ44" s="145" t="s">
        <v>174</v>
      </c>
      <c r="BR44" s="146">
        <v>9743924</v>
      </c>
      <c r="BS44" s="147">
        <v>6731112</v>
      </c>
      <c r="BT44" s="148">
        <v>2559841</v>
      </c>
      <c r="BU44" s="147">
        <f t="shared" si="2"/>
        <v>9743.9240000000009</v>
      </c>
      <c r="BV44" s="147">
        <f t="shared" si="2"/>
        <v>6731.1120000000001</v>
      </c>
      <c r="BW44" s="147">
        <f t="shared" si="2"/>
        <v>2559.8409999999999</v>
      </c>
    </row>
    <row r="45" spans="1:75">
      <c r="BH45" s="140" t="s">
        <v>175</v>
      </c>
      <c r="BI45" s="141">
        <v>12688692</v>
      </c>
      <c r="BJ45" s="141">
        <v>11495426</v>
      </c>
      <c r="BK45" s="142">
        <v>862180</v>
      </c>
      <c r="BL45" s="141">
        <v>12689</v>
      </c>
      <c r="BM45" s="141">
        <v>11495</v>
      </c>
      <c r="BN45" s="141">
        <v>862</v>
      </c>
      <c r="BQ45" s="145" t="s">
        <v>176</v>
      </c>
      <c r="BR45" s="146">
        <v>9265390</v>
      </c>
      <c r="BS45" s="147">
        <v>7462691</v>
      </c>
      <c r="BT45" s="148">
        <v>1463731</v>
      </c>
      <c r="BU45" s="147">
        <f t="shared" si="2"/>
        <v>9265.39</v>
      </c>
      <c r="BV45" s="147">
        <f t="shared" si="2"/>
        <v>7462.6909999999998</v>
      </c>
      <c r="BW45" s="147">
        <f t="shared" si="2"/>
        <v>1463.731</v>
      </c>
    </row>
    <row r="46" spans="1:75">
      <c r="BH46" s="140" t="s">
        <v>177</v>
      </c>
      <c r="BI46" s="141">
        <v>13599327</v>
      </c>
      <c r="BJ46" s="141">
        <v>12139538</v>
      </c>
      <c r="BK46" s="142">
        <v>1068943</v>
      </c>
      <c r="BL46" s="141">
        <v>13599</v>
      </c>
      <c r="BM46" s="141">
        <v>12140</v>
      </c>
      <c r="BN46" s="141">
        <v>1069</v>
      </c>
      <c r="BQ46" s="145" t="s">
        <v>178</v>
      </c>
      <c r="BR46" s="146">
        <v>6169541.5</v>
      </c>
      <c r="BS46" s="147">
        <v>4616060</v>
      </c>
      <c r="BT46" s="148">
        <v>1303227.5</v>
      </c>
      <c r="BU46" s="147">
        <f t="shared" si="2"/>
        <v>6169.5415000000003</v>
      </c>
      <c r="BV46" s="147">
        <f t="shared" si="2"/>
        <v>4616.0600000000004</v>
      </c>
      <c r="BW46" s="147">
        <f t="shared" si="2"/>
        <v>1303.2275</v>
      </c>
    </row>
    <row r="47" spans="1:75">
      <c r="BH47" s="140" t="s">
        <v>179</v>
      </c>
      <c r="BI47" s="141">
        <v>12689729</v>
      </c>
      <c r="BJ47" s="141">
        <v>11426438</v>
      </c>
      <c r="BK47" s="142">
        <v>959038</v>
      </c>
      <c r="BL47" s="141">
        <v>12690</v>
      </c>
      <c r="BM47" s="141">
        <v>11426</v>
      </c>
      <c r="BN47" s="141">
        <v>959</v>
      </c>
      <c r="BO47" s="143" t="s">
        <v>179</v>
      </c>
      <c r="BQ47" s="163" t="s">
        <v>180</v>
      </c>
      <c r="BR47" s="144">
        <v>6888624</v>
      </c>
      <c r="BS47" s="141">
        <v>4634432</v>
      </c>
      <c r="BT47" s="142">
        <v>1901783</v>
      </c>
      <c r="BU47" s="141">
        <f t="shared" si="2"/>
        <v>6888.6239999999998</v>
      </c>
      <c r="BV47" s="141">
        <f t="shared" si="2"/>
        <v>4634.4319999999998</v>
      </c>
      <c r="BW47" s="141">
        <f t="shared" si="2"/>
        <v>1901.7829999999999</v>
      </c>
    </row>
    <row r="48" spans="1:75">
      <c r="BH48" s="140" t="s">
        <v>181</v>
      </c>
      <c r="BI48" s="141">
        <v>12058692</v>
      </c>
      <c r="BJ48" s="141">
        <v>11109879</v>
      </c>
      <c r="BK48" s="142">
        <v>764343</v>
      </c>
      <c r="BL48" s="141">
        <v>12059</v>
      </c>
      <c r="BM48" s="141">
        <v>11110</v>
      </c>
      <c r="BN48" s="141">
        <v>764</v>
      </c>
      <c r="BQ48" s="163" t="s">
        <v>182</v>
      </c>
      <c r="BR48" s="149">
        <v>6464230</v>
      </c>
      <c r="BS48" s="149">
        <v>3871472</v>
      </c>
      <c r="BT48" s="150">
        <v>2344384</v>
      </c>
      <c r="BU48" s="141">
        <f t="shared" si="2"/>
        <v>6464.23</v>
      </c>
      <c r="BV48" s="141">
        <f t="shared" si="2"/>
        <v>3871.4720000000002</v>
      </c>
      <c r="BW48" s="141">
        <f t="shared" si="2"/>
        <v>2344.384</v>
      </c>
    </row>
    <row r="49" spans="60:75">
      <c r="BH49" s="140" t="s">
        <v>183</v>
      </c>
      <c r="BI49" s="141">
        <v>13804680</v>
      </c>
      <c r="BJ49" s="141">
        <v>12627020</v>
      </c>
      <c r="BK49" s="142">
        <v>917910</v>
      </c>
      <c r="BL49" s="141">
        <v>13805</v>
      </c>
      <c r="BM49" s="141">
        <v>12627</v>
      </c>
      <c r="BN49" s="141">
        <v>918</v>
      </c>
      <c r="BQ49" s="163" t="s">
        <v>184</v>
      </c>
      <c r="BR49" s="149">
        <v>8393603</v>
      </c>
      <c r="BS49" s="149">
        <v>4966324</v>
      </c>
      <c r="BT49" s="150">
        <v>3124378</v>
      </c>
      <c r="BU49" s="141">
        <f t="shared" si="2"/>
        <v>8393.6029999999992</v>
      </c>
      <c r="BV49" s="141">
        <f t="shared" si="2"/>
        <v>4966.3239999999996</v>
      </c>
      <c r="BW49" s="141">
        <f t="shared" si="2"/>
        <v>3124.3780000000002</v>
      </c>
    </row>
    <row r="50" spans="60:75">
      <c r="BH50" s="140" t="s">
        <v>185</v>
      </c>
      <c r="BI50" s="141">
        <v>11903376</v>
      </c>
      <c r="BJ50" s="141">
        <v>11297489</v>
      </c>
      <c r="BK50" s="142">
        <v>454570</v>
      </c>
      <c r="BL50" s="141">
        <v>11903</v>
      </c>
      <c r="BM50" s="141">
        <v>11297</v>
      </c>
      <c r="BN50" s="141">
        <v>455</v>
      </c>
      <c r="BO50" s="143" t="s">
        <v>185</v>
      </c>
      <c r="BQ50" s="163" t="s">
        <v>186</v>
      </c>
      <c r="BR50" s="144">
        <v>9311519</v>
      </c>
      <c r="BS50" s="141">
        <v>5330087</v>
      </c>
      <c r="BT50" s="142">
        <v>3565070</v>
      </c>
      <c r="BU50" s="141">
        <f t="shared" si="2"/>
        <v>9311.5190000000002</v>
      </c>
      <c r="BV50" s="141">
        <f t="shared" si="2"/>
        <v>5330.0870000000004</v>
      </c>
      <c r="BW50" s="141">
        <f t="shared" si="2"/>
        <v>3565.07</v>
      </c>
    </row>
    <row r="51" spans="60:75">
      <c r="BH51" s="140" t="s">
        <v>187</v>
      </c>
      <c r="BI51" s="141">
        <v>11479512</v>
      </c>
      <c r="BJ51" s="141">
        <v>10671207</v>
      </c>
      <c r="BK51" s="142">
        <v>651143</v>
      </c>
      <c r="BL51" s="141">
        <v>11480</v>
      </c>
      <c r="BM51" s="141">
        <v>10671</v>
      </c>
      <c r="BN51" s="141">
        <v>651</v>
      </c>
      <c r="BQ51" s="163" t="s">
        <v>188</v>
      </c>
      <c r="BR51" s="149">
        <v>8612590</v>
      </c>
      <c r="BS51" s="149">
        <v>5290798</v>
      </c>
      <c r="BT51" s="150">
        <v>2898672</v>
      </c>
      <c r="BU51" s="141">
        <f t="shared" si="2"/>
        <v>8612.59</v>
      </c>
      <c r="BV51" s="141">
        <f t="shared" si="2"/>
        <v>5290.7979999999998</v>
      </c>
      <c r="BW51" s="141">
        <f t="shared" si="2"/>
        <v>2898.672</v>
      </c>
    </row>
    <row r="52" spans="60:75">
      <c r="BH52" s="140" t="s">
        <v>189</v>
      </c>
      <c r="BI52" s="141">
        <v>11068593</v>
      </c>
      <c r="BJ52" s="141">
        <v>10206220</v>
      </c>
      <c r="BK52" s="142">
        <v>677499</v>
      </c>
      <c r="BL52" s="141">
        <v>11069</v>
      </c>
      <c r="BM52" s="141">
        <v>10206</v>
      </c>
      <c r="BN52" s="141">
        <v>677</v>
      </c>
      <c r="BQ52" s="163" t="s">
        <v>190</v>
      </c>
      <c r="BR52" s="149">
        <v>8262723</v>
      </c>
      <c r="BS52" s="149">
        <v>5084914</v>
      </c>
      <c r="BT52" s="150">
        <v>2864210</v>
      </c>
      <c r="BU52" s="141">
        <f t="shared" si="2"/>
        <v>8262.723</v>
      </c>
      <c r="BV52" s="141">
        <f t="shared" si="2"/>
        <v>5084.9139999999998</v>
      </c>
      <c r="BW52" s="141">
        <f t="shared" si="2"/>
        <v>2864.21</v>
      </c>
    </row>
    <row r="53" spans="60:75">
      <c r="BH53" s="140" t="s">
        <v>191</v>
      </c>
      <c r="BI53" s="141">
        <v>14674134</v>
      </c>
      <c r="BJ53" s="141">
        <v>13008025</v>
      </c>
      <c r="BK53" s="142">
        <v>1231026</v>
      </c>
      <c r="BL53" s="141">
        <v>14674</v>
      </c>
      <c r="BM53" s="141">
        <v>13008</v>
      </c>
      <c r="BN53" s="141">
        <v>1231</v>
      </c>
      <c r="BO53" s="143" t="s">
        <v>191</v>
      </c>
      <c r="BQ53" s="163" t="s">
        <v>192</v>
      </c>
      <c r="BR53" s="144">
        <v>9563307</v>
      </c>
      <c r="BS53" s="141">
        <v>5706837</v>
      </c>
      <c r="BT53" s="142">
        <v>3522238</v>
      </c>
      <c r="BU53" s="141">
        <f t="shared" si="2"/>
        <v>9563.3070000000007</v>
      </c>
      <c r="BV53" s="141">
        <f t="shared" si="2"/>
        <v>5706.8370000000004</v>
      </c>
      <c r="BW53" s="141">
        <f t="shared" si="2"/>
        <v>3522.2379999999998</v>
      </c>
    </row>
    <row r="54" spans="60:75">
      <c r="BH54" s="140" t="s">
        <v>193</v>
      </c>
      <c r="BI54" s="141">
        <v>10435246</v>
      </c>
      <c r="BJ54" s="141">
        <v>9367580</v>
      </c>
      <c r="BK54" s="142">
        <v>635906</v>
      </c>
      <c r="BL54" s="141">
        <v>10435</v>
      </c>
      <c r="BM54" s="141">
        <v>9368</v>
      </c>
      <c r="BN54" s="141">
        <v>636</v>
      </c>
      <c r="BQ54" s="163" t="s">
        <v>194</v>
      </c>
      <c r="BR54" s="149">
        <v>9345055</v>
      </c>
      <c r="BS54" s="149">
        <v>5730547</v>
      </c>
      <c r="BT54" s="150">
        <v>3255113</v>
      </c>
      <c r="BU54" s="141">
        <f t="shared" si="2"/>
        <v>9345.0550000000003</v>
      </c>
      <c r="BV54" s="141">
        <f t="shared" si="2"/>
        <v>5730.5469999999996</v>
      </c>
      <c r="BW54" s="141">
        <f t="shared" si="2"/>
        <v>3255.1129999999998</v>
      </c>
    </row>
    <row r="55" spans="60:75">
      <c r="BH55" s="140" t="s">
        <v>195</v>
      </c>
      <c r="BI55" s="141">
        <v>11701189</v>
      </c>
      <c r="BJ55" s="141">
        <v>10308851</v>
      </c>
      <c r="BK55" s="142">
        <v>856539</v>
      </c>
      <c r="BL55" s="141">
        <v>11701</v>
      </c>
      <c r="BM55" s="141">
        <v>10309</v>
      </c>
      <c r="BN55" s="141">
        <v>857</v>
      </c>
      <c r="BQ55" s="163" t="s">
        <v>196</v>
      </c>
      <c r="BR55" s="149">
        <v>9517006</v>
      </c>
      <c r="BS55" s="149">
        <v>5749648</v>
      </c>
      <c r="BT55" s="150">
        <v>3453717</v>
      </c>
      <c r="BU55" s="141">
        <f t="shared" si="2"/>
        <v>9517.0059999999994</v>
      </c>
      <c r="BV55" s="141">
        <f t="shared" si="2"/>
        <v>5749.6480000000001</v>
      </c>
      <c r="BW55" s="141">
        <f t="shared" si="2"/>
        <v>3453.7170000000001</v>
      </c>
    </row>
    <row r="56" spans="60:75">
      <c r="BH56" s="140" t="s">
        <v>197</v>
      </c>
      <c r="BI56" s="141">
        <v>13044633</v>
      </c>
      <c r="BJ56" s="141">
        <v>11138675</v>
      </c>
      <c r="BK56" s="142">
        <v>1229234</v>
      </c>
      <c r="BL56" s="141">
        <v>13045</v>
      </c>
      <c r="BM56" s="141">
        <v>11139</v>
      </c>
      <c r="BN56" s="141">
        <v>1229</v>
      </c>
      <c r="BO56" s="143" t="s">
        <v>197</v>
      </c>
      <c r="BQ56" s="163" t="s">
        <v>198</v>
      </c>
      <c r="BR56" s="144">
        <v>9089255</v>
      </c>
      <c r="BS56" s="141">
        <v>6452391</v>
      </c>
      <c r="BT56" s="142">
        <v>2265033</v>
      </c>
      <c r="BU56" s="141">
        <f t="shared" si="2"/>
        <v>9089.2549999999992</v>
      </c>
      <c r="BV56" s="141">
        <f t="shared" si="2"/>
        <v>6452.3909999999996</v>
      </c>
      <c r="BW56" s="141">
        <f t="shared" si="2"/>
        <v>2265.0329999999999</v>
      </c>
    </row>
    <row r="57" spans="60:75">
      <c r="BH57" s="140" t="s">
        <v>199</v>
      </c>
      <c r="BI57" s="141">
        <v>12087459</v>
      </c>
      <c r="BJ57" s="141">
        <v>10745755</v>
      </c>
      <c r="BK57" s="142">
        <v>946464</v>
      </c>
      <c r="BL57" s="141">
        <v>12087</v>
      </c>
      <c r="BM57" s="141">
        <v>10746</v>
      </c>
      <c r="BN57" s="141">
        <v>946</v>
      </c>
      <c r="BQ57" s="163" t="s">
        <v>200</v>
      </c>
      <c r="BR57" s="149">
        <v>8902795</v>
      </c>
      <c r="BS57" s="149">
        <v>6679218</v>
      </c>
      <c r="BT57" s="150">
        <v>1855182</v>
      </c>
      <c r="BU57" s="141">
        <f t="shared" si="2"/>
        <v>8902.7950000000001</v>
      </c>
      <c r="BV57" s="141">
        <f t="shared" si="2"/>
        <v>6679.2179999999998</v>
      </c>
      <c r="BW57" s="141">
        <f t="shared" si="2"/>
        <v>1855.182</v>
      </c>
    </row>
    <row r="58" spans="60:75">
      <c r="BH58" s="140" t="s">
        <v>201</v>
      </c>
      <c r="BI58" s="141">
        <v>13052880</v>
      </c>
      <c r="BJ58" s="141">
        <v>11344359</v>
      </c>
      <c r="BK58" s="142">
        <v>1288795</v>
      </c>
      <c r="BL58" s="141">
        <v>13053</v>
      </c>
      <c r="BM58" s="141">
        <v>11344</v>
      </c>
      <c r="BN58" s="141">
        <v>1289</v>
      </c>
      <c r="BQ58" s="163" t="s">
        <v>202</v>
      </c>
      <c r="BR58" s="149">
        <v>8822354</v>
      </c>
      <c r="BS58" s="149">
        <v>7110271</v>
      </c>
      <c r="BT58" s="150">
        <v>1349071</v>
      </c>
      <c r="BU58" s="141">
        <f t="shared" si="2"/>
        <v>8822.3539999999994</v>
      </c>
      <c r="BV58" s="141">
        <f t="shared" si="2"/>
        <v>7110.2709999999997</v>
      </c>
      <c r="BW58" s="141">
        <f t="shared" si="2"/>
        <v>1349.0709999999999</v>
      </c>
    </row>
    <row r="59" spans="60:75">
      <c r="BH59" s="140" t="s">
        <v>203</v>
      </c>
      <c r="BI59" s="141">
        <v>12860096</v>
      </c>
      <c r="BJ59" s="141">
        <v>11480239</v>
      </c>
      <c r="BK59" s="142">
        <v>1034277</v>
      </c>
      <c r="BL59" s="141">
        <v>12860</v>
      </c>
      <c r="BM59" s="141">
        <v>11480</v>
      </c>
      <c r="BN59" s="141">
        <v>1034</v>
      </c>
      <c r="BO59" s="143" t="s">
        <v>203</v>
      </c>
    </row>
    <row r="60" spans="60:75">
      <c r="BH60" s="140" t="s">
        <v>204</v>
      </c>
      <c r="BI60" s="141">
        <v>11794593</v>
      </c>
      <c r="BJ60" s="141">
        <v>10394002</v>
      </c>
      <c r="BK60" s="142">
        <v>1134899</v>
      </c>
      <c r="BL60" s="141">
        <v>11795</v>
      </c>
      <c r="BM60" s="141">
        <v>10394</v>
      </c>
      <c r="BN60" s="141">
        <v>1135</v>
      </c>
      <c r="BQ60" s="143" t="s">
        <v>205</v>
      </c>
      <c r="BR60" s="144">
        <v>9848195</v>
      </c>
      <c r="BS60" s="141">
        <v>7887411</v>
      </c>
      <c r="BT60" s="142">
        <v>1528451</v>
      </c>
      <c r="BU60" s="141">
        <v>9848.1949999999997</v>
      </c>
      <c r="BV60" s="141">
        <v>7887.4110000000001</v>
      </c>
      <c r="BW60" s="141">
        <v>1528.451</v>
      </c>
    </row>
    <row r="61" spans="60:75">
      <c r="BH61" s="140" t="s">
        <v>206</v>
      </c>
      <c r="BI61" s="141">
        <v>12547983</v>
      </c>
      <c r="BJ61" s="141">
        <v>11372732</v>
      </c>
      <c r="BK61" s="142">
        <v>864305</v>
      </c>
      <c r="BL61" s="141">
        <v>12548</v>
      </c>
      <c r="BM61" s="141">
        <v>11373</v>
      </c>
      <c r="BN61" s="141">
        <v>864</v>
      </c>
      <c r="BQ61" s="143" t="s">
        <v>207</v>
      </c>
      <c r="BR61" s="144">
        <v>11440124</v>
      </c>
      <c r="BS61" s="141">
        <v>8373552</v>
      </c>
      <c r="BT61" s="142">
        <v>2009930</v>
      </c>
      <c r="BU61" s="141">
        <v>11440.124</v>
      </c>
      <c r="BV61" s="141">
        <v>8373.5519999999997</v>
      </c>
      <c r="BW61" s="141">
        <v>2009.93</v>
      </c>
    </row>
    <row r="62" spans="60:75">
      <c r="BH62" s="140" t="s">
        <v>208</v>
      </c>
      <c r="BI62" s="141">
        <v>11425019</v>
      </c>
      <c r="BJ62" s="141">
        <v>10385172</v>
      </c>
      <c r="BK62" s="142">
        <v>780805</v>
      </c>
      <c r="BL62" s="141">
        <v>11425</v>
      </c>
      <c r="BM62" s="141">
        <v>10385</v>
      </c>
      <c r="BN62" s="141">
        <v>781</v>
      </c>
      <c r="BO62" s="143" t="s">
        <v>208</v>
      </c>
      <c r="BQ62" s="143" t="s">
        <v>209</v>
      </c>
      <c r="BR62" s="144">
        <v>11089716</v>
      </c>
      <c r="BS62" s="141">
        <v>8437078</v>
      </c>
      <c r="BT62" s="142">
        <v>2046398</v>
      </c>
      <c r="BU62" s="141">
        <v>11089.716</v>
      </c>
      <c r="BV62" s="141">
        <v>8437.0779999999995</v>
      </c>
      <c r="BW62" s="141">
        <v>2046.3979999999999</v>
      </c>
    </row>
    <row r="63" spans="60:75">
      <c r="BH63" s="140" t="s">
        <v>210</v>
      </c>
      <c r="BI63" s="141">
        <v>14952832</v>
      </c>
      <c r="BJ63" s="141">
        <v>12723285</v>
      </c>
      <c r="BK63" s="142">
        <v>1915917</v>
      </c>
      <c r="BL63" s="141">
        <v>14953</v>
      </c>
      <c r="BM63" s="141">
        <v>12723</v>
      </c>
      <c r="BN63" s="141">
        <v>1916</v>
      </c>
      <c r="BQ63" s="143" t="s">
        <v>211</v>
      </c>
      <c r="BR63" s="144">
        <v>11574838</v>
      </c>
      <c r="BS63" s="141">
        <v>10107235</v>
      </c>
      <c r="BT63" s="142">
        <v>987897</v>
      </c>
      <c r="BU63" s="141">
        <v>11574.838</v>
      </c>
      <c r="BV63" s="141">
        <v>10107.235000000001</v>
      </c>
      <c r="BW63" s="141">
        <v>987.89700000000005</v>
      </c>
    </row>
    <row r="64" spans="60:75">
      <c r="BH64" s="140" t="s">
        <v>212</v>
      </c>
      <c r="BI64" s="141">
        <v>11160283</v>
      </c>
      <c r="BJ64" s="141">
        <v>9050438</v>
      </c>
      <c r="BK64" s="142">
        <v>1815724</v>
      </c>
      <c r="BL64" s="141">
        <v>11160</v>
      </c>
      <c r="BM64" s="141">
        <v>9050</v>
      </c>
      <c r="BN64" s="141">
        <v>1816</v>
      </c>
      <c r="BQ64" s="143" t="s">
        <v>213</v>
      </c>
      <c r="BR64" s="144">
        <v>8968254</v>
      </c>
      <c r="BS64" s="141">
        <v>7979268</v>
      </c>
      <c r="BT64" s="142">
        <v>710861</v>
      </c>
      <c r="BU64" s="141">
        <v>8968.2540000000008</v>
      </c>
      <c r="BV64" s="141">
        <v>7979.268</v>
      </c>
      <c r="BW64" s="141">
        <v>710.86099999999999</v>
      </c>
    </row>
    <row r="65" spans="60:75">
      <c r="BH65" s="140">
        <v>10703</v>
      </c>
      <c r="BI65" s="141">
        <v>15467542</v>
      </c>
      <c r="BJ65" s="141">
        <v>13226150</v>
      </c>
      <c r="BK65" s="142">
        <v>1892840</v>
      </c>
      <c r="BL65" s="141">
        <v>15468</v>
      </c>
      <c r="BM65" s="141">
        <v>13226</v>
      </c>
      <c r="BN65" s="141">
        <v>1893</v>
      </c>
      <c r="BO65" s="143" t="s">
        <v>214</v>
      </c>
      <c r="BQ65" s="143" t="s">
        <v>215</v>
      </c>
      <c r="BR65" s="144">
        <v>10612523</v>
      </c>
      <c r="BS65" s="141">
        <v>9088091</v>
      </c>
      <c r="BT65" s="142">
        <v>1137645</v>
      </c>
      <c r="BU65" s="141">
        <v>10612.522999999999</v>
      </c>
      <c r="BV65" s="141">
        <v>9088.0910000000003</v>
      </c>
      <c r="BW65" s="141">
        <v>1137.645</v>
      </c>
    </row>
    <row r="66" spans="60:75">
      <c r="BH66" s="140" t="s">
        <v>216</v>
      </c>
      <c r="BI66" s="141">
        <v>13628822</v>
      </c>
      <c r="BJ66" s="141">
        <v>11874360</v>
      </c>
      <c r="BK66" s="142">
        <v>1374412</v>
      </c>
      <c r="BL66" s="141">
        <v>13629</v>
      </c>
      <c r="BM66" s="141">
        <v>11874</v>
      </c>
      <c r="BN66" s="141">
        <v>1374</v>
      </c>
      <c r="BQ66" s="143" t="s">
        <v>217</v>
      </c>
      <c r="BR66" s="144">
        <v>9969199</v>
      </c>
      <c r="BS66" s="141">
        <v>8903779</v>
      </c>
      <c r="BT66" s="142">
        <v>826804</v>
      </c>
      <c r="BU66" s="141">
        <v>9969.1990000000005</v>
      </c>
      <c r="BV66" s="141">
        <v>8903.7790000000005</v>
      </c>
      <c r="BW66" s="141">
        <v>826.80399999999997</v>
      </c>
    </row>
    <row r="67" spans="60:75">
      <c r="BH67" s="140" t="s">
        <v>218</v>
      </c>
      <c r="BI67" s="141">
        <v>15994183</v>
      </c>
      <c r="BJ67" s="141">
        <v>13665253</v>
      </c>
      <c r="BK67" s="142">
        <v>1863831</v>
      </c>
      <c r="BL67" s="141">
        <v>15994</v>
      </c>
      <c r="BM67" s="141">
        <v>13665</v>
      </c>
      <c r="BN67" s="141">
        <v>1864</v>
      </c>
      <c r="BQ67" s="143" t="s">
        <v>219</v>
      </c>
      <c r="BR67" s="144">
        <v>9683885</v>
      </c>
      <c r="BS67" s="141">
        <v>8561660</v>
      </c>
      <c r="BT67" s="142">
        <v>885738</v>
      </c>
      <c r="BU67" s="141">
        <v>9683.8850000000002</v>
      </c>
      <c r="BV67" s="141">
        <v>8561.66</v>
      </c>
      <c r="BW67" s="141">
        <v>885.73800000000006</v>
      </c>
    </row>
    <row r="68" spans="60:75">
      <c r="BH68" s="140">
        <v>10706</v>
      </c>
      <c r="BI68" s="141">
        <v>14726322</v>
      </c>
      <c r="BJ68" s="141">
        <v>12968373</v>
      </c>
      <c r="BK68" s="142">
        <v>1351297</v>
      </c>
      <c r="BL68" s="141">
        <v>14726</v>
      </c>
      <c r="BM68" s="141">
        <v>12968</v>
      </c>
      <c r="BN68" s="141">
        <v>1351</v>
      </c>
      <c r="BO68" s="143" t="s">
        <v>220</v>
      </c>
      <c r="BQ68" s="143" t="s">
        <v>221</v>
      </c>
      <c r="BR68" s="144">
        <v>8165684</v>
      </c>
      <c r="BS68" s="141">
        <v>7345199</v>
      </c>
      <c r="BT68" s="142">
        <v>440191</v>
      </c>
      <c r="BU68" s="141">
        <v>8165.6840000000002</v>
      </c>
      <c r="BV68" s="141">
        <v>7345.1989999999996</v>
      </c>
      <c r="BW68" s="141">
        <v>440.19099999999997</v>
      </c>
    </row>
    <row r="69" spans="60:75">
      <c r="BH69" s="140" t="s">
        <v>222</v>
      </c>
      <c r="BI69" s="141">
        <v>14784420</v>
      </c>
      <c r="BJ69" s="141">
        <v>13247989</v>
      </c>
      <c r="BK69" s="142">
        <v>1117395</v>
      </c>
      <c r="BL69" s="141">
        <v>14784</v>
      </c>
      <c r="BM69" s="141">
        <v>13248</v>
      </c>
      <c r="BN69" s="141">
        <v>1117</v>
      </c>
      <c r="BQ69" s="143" t="s">
        <v>94</v>
      </c>
      <c r="BR69" s="144">
        <v>11713699</v>
      </c>
      <c r="BS69" s="141">
        <v>10776315</v>
      </c>
      <c r="BT69" s="142">
        <v>606026</v>
      </c>
      <c r="BU69" s="141">
        <v>11713.699000000001</v>
      </c>
      <c r="BV69" s="141">
        <v>10776.315000000001</v>
      </c>
      <c r="BW69" s="141">
        <v>606.02599999999995</v>
      </c>
    </row>
    <row r="70" spans="60:75">
      <c r="BH70" s="140" t="s">
        <v>223</v>
      </c>
      <c r="BI70" s="141">
        <v>15373806</v>
      </c>
      <c r="BJ70" s="141">
        <v>13743586</v>
      </c>
      <c r="BK70" s="142">
        <v>1192425</v>
      </c>
      <c r="BL70" s="141">
        <v>15374</v>
      </c>
      <c r="BM70" s="141">
        <v>13744</v>
      </c>
      <c r="BN70" s="141">
        <v>1192</v>
      </c>
      <c r="BQ70" s="143" t="s">
        <v>100</v>
      </c>
      <c r="BR70" s="144">
        <v>11715533</v>
      </c>
      <c r="BS70" s="141">
        <v>10698044</v>
      </c>
      <c r="BT70" s="142">
        <v>649559</v>
      </c>
      <c r="BU70" s="141">
        <v>11715.532999999999</v>
      </c>
      <c r="BV70" s="141">
        <v>10698.044</v>
      </c>
      <c r="BW70" s="141">
        <v>649.55899999999997</v>
      </c>
    </row>
    <row r="71" spans="60:75">
      <c r="BH71" s="140" t="s">
        <v>224</v>
      </c>
      <c r="BI71" s="141">
        <v>12793512</v>
      </c>
      <c r="BJ71" s="141">
        <v>11398214</v>
      </c>
      <c r="BK71" s="142">
        <v>1093111</v>
      </c>
      <c r="BL71" s="141">
        <v>12794</v>
      </c>
      <c r="BM71" s="141">
        <v>11398</v>
      </c>
      <c r="BN71" s="141">
        <v>1093</v>
      </c>
      <c r="BO71" s="143" t="s">
        <v>225</v>
      </c>
      <c r="BQ71" s="143" t="s">
        <v>106</v>
      </c>
      <c r="BR71" s="144">
        <v>11656347</v>
      </c>
      <c r="BS71" s="141">
        <v>10727910</v>
      </c>
      <c r="BT71" s="142">
        <v>547766</v>
      </c>
      <c r="BU71" s="141">
        <v>11656.347</v>
      </c>
      <c r="BV71" s="141">
        <v>10727.91</v>
      </c>
      <c r="BW71" s="141">
        <v>547.76599999999996</v>
      </c>
    </row>
    <row r="72" spans="60:75">
      <c r="BH72" s="140" t="s">
        <v>226</v>
      </c>
      <c r="BI72" s="141">
        <v>15072152</v>
      </c>
      <c r="BJ72" s="141">
        <v>13139781</v>
      </c>
      <c r="BK72" s="142">
        <v>1398831</v>
      </c>
      <c r="BL72" s="141">
        <v>15072</v>
      </c>
      <c r="BM72" s="141">
        <v>13140</v>
      </c>
      <c r="BN72" s="141">
        <v>1399</v>
      </c>
      <c r="BQ72" s="143" t="s">
        <v>112</v>
      </c>
      <c r="BR72" s="144">
        <v>10888925</v>
      </c>
      <c r="BS72" s="141">
        <v>10162943</v>
      </c>
      <c r="BT72" s="142">
        <v>347454</v>
      </c>
      <c r="BU72" s="141">
        <v>10888.924999999999</v>
      </c>
      <c r="BV72" s="141">
        <v>10162.942999999999</v>
      </c>
      <c r="BW72" s="141">
        <v>347.45400000000001</v>
      </c>
    </row>
    <row r="73" spans="60:75">
      <c r="BH73" s="140" t="s">
        <v>227</v>
      </c>
      <c r="BI73" s="141">
        <v>14930492</v>
      </c>
      <c r="BJ73" s="141">
        <v>12916600</v>
      </c>
      <c r="BK73" s="142">
        <v>1700212</v>
      </c>
      <c r="BL73" s="141">
        <v>14930</v>
      </c>
      <c r="BM73" s="141">
        <v>12917</v>
      </c>
      <c r="BN73" s="141">
        <v>1700</v>
      </c>
      <c r="BQ73" s="143" t="s">
        <v>114</v>
      </c>
      <c r="BR73" s="144">
        <v>17205163</v>
      </c>
      <c r="BS73" s="141">
        <v>16306900</v>
      </c>
      <c r="BT73" s="142">
        <v>500675</v>
      </c>
      <c r="BU73" s="141">
        <v>17205.163</v>
      </c>
      <c r="BV73" s="141">
        <v>16306.9</v>
      </c>
      <c r="BW73" s="141">
        <v>500.67500000000001</v>
      </c>
    </row>
    <row r="74" spans="60:75">
      <c r="BH74" s="140" t="s">
        <v>228</v>
      </c>
      <c r="BI74" s="141">
        <v>13580390</v>
      </c>
      <c r="BJ74" s="141">
        <v>11794977</v>
      </c>
      <c r="BK74" s="142">
        <v>1570877</v>
      </c>
      <c r="BL74" s="141">
        <v>13580</v>
      </c>
      <c r="BM74" s="141">
        <v>11795</v>
      </c>
      <c r="BN74" s="141">
        <v>1571</v>
      </c>
      <c r="BO74" s="143" t="s">
        <v>228</v>
      </c>
      <c r="BQ74" s="143" t="s">
        <v>116</v>
      </c>
      <c r="BR74" s="144">
        <v>13659581</v>
      </c>
      <c r="BS74" s="141">
        <v>12781739</v>
      </c>
      <c r="BT74" s="142">
        <v>441207</v>
      </c>
      <c r="BU74" s="141">
        <v>13659.581</v>
      </c>
      <c r="BV74" s="141">
        <v>12781.739</v>
      </c>
      <c r="BW74" s="141">
        <v>441.20699999999999</v>
      </c>
    </row>
    <row r="75" spans="60:75">
      <c r="BH75" s="140" t="s">
        <v>229</v>
      </c>
      <c r="BI75" s="141">
        <v>16956581</v>
      </c>
      <c r="BJ75" s="141">
        <v>14848223</v>
      </c>
      <c r="BK75" s="142">
        <v>1886282</v>
      </c>
      <c r="BL75" s="141">
        <v>16957</v>
      </c>
      <c r="BM75" s="141">
        <v>14848</v>
      </c>
      <c r="BN75" s="141">
        <v>1886</v>
      </c>
      <c r="BQ75" s="143" t="s">
        <v>118</v>
      </c>
      <c r="BR75" s="144">
        <v>14599945</v>
      </c>
      <c r="BS75" s="141">
        <v>13114019</v>
      </c>
      <c r="BT75" s="142">
        <v>771179</v>
      </c>
      <c r="BU75" s="141">
        <v>14599.945</v>
      </c>
      <c r="BV75" s="141">
        <v>13114.019</v>
      </c>
      <c r="BW75" s="141">
        <v>771.17899999999997</v>
      </c>
    </row>
    <row r="76" spans="60:75">
      <c r="BH76" s="140" t="s">
        <v>230</v>
      </c>
      <c r="BI76" s="141">
        <v>10791264</v>
      </c>
      <c r="BJ76" s="141">
        <v>9881959</v>
      </c>
      <c r="BK76" s="142">
        <v>786566</v>
      </c>
      <c r="BL76" s="141">
        <v>10791</v>
      </c>
      <c r="BM76" s="141">
        <v>9882</v>
      </c>
      <c r="BN76" s="141">
        <v>787</v>
      </c>
      <c r="BQ76" s="143" t="s">
        <v>120</v>
      </c>
      <c r="BR76" s="144">
        <v>13973265</v>
      </c>
      <c r="BS76" s="141">
        <v>12679576</v>
      </c>
      <c r="BT76" s="142">
        <v>605394</v>
      </c>
      <c r="BU76" s="141">
        <v>13973.264999999999</v>
      </c>
      <c r="BV76" s="141">
        <v>12679.575999999999</v>
      </c>
      <c r="BW76" s="141">
        <v>605.39400000000001</v>
      </c>
    </row>
    <row r="77" spans="60:75">
      <c r="BH77" s="140" t="s">
        <v>231</v>
      </c>
      <c r="BI77" s="141">
        <v>14807200</v>
      </c>
      <c r="BJ77" s="141">
        <v>12647589</v>
      </c>
      <c r="BK77" s="142">
        <v>1980846</v>
      </c>
      <c r="BL77" s="141">
        <v>14807</v>
      </c>
      <c r="BM77" s="141">
        <v>12648</v>
      </c>
      <c r="BN77" s="141">
        <v>1981</v>
      </c>
      <c r="BO77" s="143" t="s">
        <v>231</v>
      </c>
      <c r="BQ77" s="143" t="s">
        <v>122</v>
      </c>
      <c r="BR77" s="144">
        <v>12020442</v>
      </c>
      <c r="BS77" s="141">
        <v>10624448</v>
      </c>
      <c r="BT77" s="142">
        <v>748472</v>
      </c>
      <c r="BU77" s="141">
        <v>12020.441999999999</v>
      </c>
      <c r="BV77" s="141">
        <v>10624.448</v>
      </c>
      <c r="BW77" s="141">
        <v>748.47199999999998</v>
      </c>
    </row>
    <row r="78" spans="60:75">
      <c r="BQ78" s="143" t="s">
        <v>124</v>
      </c>
      <c r="BR78" s="144">
        <v>11432368</v>
      </c>
      <c r="BS78" s="141">
        <v>10364627</v>
      </c>
      <c r="BT78" s="142">
        <v>620047</v>
      </c>
      <c r="BU78" s="141">
        <v>11432.368</v>
      </c>
      <c r="BV78" s="141">
        <v>10364.627</v>
      </c>
      <c r="BW78" s="141">
        <v>620.04700000000003</v>
      </c>
    </row>
    <row r="79" spans="60:75">
      <c r="BQ79" s="143" t="s">
        <v>126</v>
      </c>
      <c r="BR79" s="144">
        <v>12755431</v>
      </c>
      <c r="BS79" s="141">
        <v>11467656</v>
      </c>
      <c r="BT79" s="142">
        <v>700966</v>
      </c>
      <c r="BU79" s="141">
        <v>12755.431</v>
      </c>
      <c r="BV79" s="141">
        <v>11467.656000000001</v>
      </c>
      <c r="BW79" s="141">
        <v>700.96600000000001</v>
      </c>
    </row>
    <row r="80" spans="60:75">
      <c r="BQ80" s="140" t="s">
        <v>128</v>
      </c>
      <c r="BR80" s="141">
        <v>12013190</v>
      </c>
      <c r="BS80" s="141">
        <v>11016323</v>
      </c>
      <c r="BT80" s="142">
        <v>529477</v>
      </c>
      <c r="BU80" s="141">
        <f t="shared" ref="BU80:BW87" si="3">BR80/1000</f>
        <v>12013.19</v>
      </c>
      <c r="BV80" s="141">
        <f t="shared" si="3"/>
        <v>11016.323</v>
      </c>
      <c r="BW80" s="141">
        <f t="shared" si="3"/>
        <v>529.47699999999998</v>
      </c>
    </row>
    <row r="81" spans="69:75">
      <c r="BQ81" s="140" t="s">
        <v>130</v>
      </c>
      <c r="BR81" s="141">
        <v>14535390</v>
      </c>
      <c r="BS81" s="141">
        <v>13367321</v>
      </c>
      <c r="BT81" s="142">
        <v>672338</v>
      </c>
      <c r="BU81" s="141">
        <f t="shared" si="3"/>
        <v>14535.39</v>
      </c>
      <c r="BV81" s="141">
        <f t="shared" si="3"/>
        <v>13367.321</v>
      </c>
      <c r="BW81" s="141">
        <f t="shared" si="3"/>
        <v>672.33799999999997</v>
      </c>
    </row>
    <row r="82" spans="69:75">
      <c r="BQ82" s="140" t="s">
        <v>132</v>
      </c>
      <c r="BR82" s="149">
        <v>13986038</v>
      </c>
      <c r="BS82" s="149">
        <v>12836457</v>
      </c>
      <c r="BT82" s="150">
        <v>640597</v>
      </c>
      <c r="BU82" s="141">
        <f t="shared" si="3"/>
        <v>13986.038</v>
      </c>
      <c r="BV82" s="141">
        <f t="shared" si="3"/>
        <v>12836.457</v>
      </c>
      <c r="BW82" s="141">
        <f t="shared" si="3"/>
        <v>640.59699999999998</v>
      </c>
    </row>
    <row r="83" spans="69:75">
      <c r="BQ83" s="140" t="s">
        <v>134</v>
      </c>
      <c r="BR83" s="141">
        <v>12828289</v>
      </c>
      <c r="BS83" s="141">
        <v>12047414</v>
      </c>
      <c r="BT83" s="142">
        <v>441537</v>
      </c>
      <c r="BU83" s="141">
        <f t="shared" si="3"/>
        <v>12828.289000000001</v>
      </c>
      <c r="BV83" s="141">
        <f t="shared" si="3"/>
        <v>12047.414000000001</v>
      </c>
      <c r="BW83" s="141">
        <f t="shared" si="3"/>
        <v>441.53699999999998</v>
      </c>
    </row>
    <row r="84" spans="69:75">
      <c r="BQ84" s="143" t="s">
        <v>136</v>
      </c>
      <c r="BR84" s="141">
        <v>13239672</v>
      </c>
      <c r="BS84" s="141">
        <v>12483620</v>
      </c>
      <c r="BT84" s="142">
        <v>288851</v>
      </c>
      <c r="BU84" s="141">
        <f t="shared" si="3"/>
        <v>13239.672</v>
      </c>
      <c r="BV84" s="141">
        <f t="shared" si="3"/>
        <v>12483.62</v>
      </c>
      <c r="BW84" s="141">
        <f t="shared" si="3"/>
        <v>288.851</v>
      </c>
    </row>
    <row r="85" spans="69:75">
      <c r="BQ85" s="143" t="s">
        <v>138</v>
      </c>
      <c r="BR85" s="141">
        <v>15149333</v>
      </c>
      <c r="BS85" s="141">
        <v>14134246</v>
      </c>
      <c r="BT85" s="142">
        <v>523034</v>
      </c>
      <c r="BU85" s="141">
        <f t="shared" si="3"/>
        <v>15149.333000000001</v>
      </c>
      <c r="BV85" s="141">
        <f t="shared" si="3"/>
        <v>14134.245999999999</v>
      </c>
      <c r="BW85" s="141">
        <f t="shared" si="3"/>
        <v>523.03399999999999</v>
      </c>
    </row>
    <row r="86" spans="69:75">
      <c r="BQ86" s="143" t="s">
        <v>140</v>
      </c>
      <c r="BR86" s="141">
        <v>9956771</v>
      </c>
      <c r="BS86" s="141">
        <v>9383149</v>
      </c>
      <c r="BT86" s="142">
        <v>316338</v>
      </c>
      <c r="BU86" s="141">
        <f t="shared" si="3"/>
        <v>9956.7710000000006</v>
      </c>
      <c r="BV86" s="141">
        <f t="shared" si="3"/>
        <v>9383.1489999999994</v>
      </c>
      <c r="BW86" s="141">
        <f t="shared" si="3"/>
        <v>316.33800000000002</v>
      </c>
    </row>
    <row r="87" spans="69:75">
      <c r="BQ87" s="143" t="s">
        <v>142</v>
      </c>
      <c r="BR87" s="141">
        <v>14340478</v>
      </c>
      <c r="BS87" s="141">
        <v>13514628</v>
      </c>
      <c r="BT87" s="142">
        <v>475403</v>
      </c>
      <c r="BU87" s="141">
        <f t="shared" si="3"/>
        <v>14340.477999999999</v>
      </c>
      <c r="BV87" s="141">
        <f t="shared" si="3"/>
        <v>13514.628000000001</v>
      </c>
      <c r="BW87" s="141">
        <f t="shared" si="3"/>
        <v>475.40300000000002</v>
      </c>
    </row>
    <row r="88" spans="69:75">
      <c r="BQ88" s="143" t="s">
        <v>144</v>
      </c>
      <c r="BR88" s="141">
        <v>13738212</v>
      </c>
      <c r="BS88" s="141">
        <v>12873806</v>
      </c>
      <c r="BT88" s="142">
        <v>448767</v>
      </c>
      <c r="BU88" s="141">
        <v>13738.212</v>
      </c>
      <c r="BV88" s="141">
        <v>12873.806</v>
      </c>
      <c r="BW88" s="141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2" firstPageNumber="0" orientation="landscape" r:id="rId1"/>
  <colBreaks count="2" manualBreakCount="2">
    <brk id="67" max="1048575" man="1"/>
    <brk id="81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T23"/>
  <sheetViews>
    <sheetView showGridLines="0" view="pageBreakPreview" zoomScaleNormal="100" zoomScaleSheetLayoutView="100" workbookViewId="0">
      <selection activeCell="A5" sqref="A5"/>
    </sheetView>
  </sheetViews>
  <sheetFormatPr defaultColWidth="8.6328125" defaultRowHeight="16.2"/>
  <cols>
    <col min="1" max="38" width="8.6328125" style="164"/>
    <col min="39" max="39" width="11.36328125" style="164" customWidth="1"/>
    <col min="40" max="40" width="8.6328125" style="164"/>
    <col min="41" max="41" width="5.453125" style="164" customWidth="1"/>
    <col min="42" max="42" width="11.6328125" style="164" customWidth="1"/>
    <col min="43" max="16384" width="8.6328125" style="164"/>
  </cols>
  <sheetData>
    <row r="1" spans="1:46" ht="39.75" customHeight="1">
      <c r="A1" s="188" t="s">
        <v>232</v>
      </c>
      <c r="B1" s="188"/>
      <c r="C1" s="188"/>
      <c r="D1" s="188"/>
      <c r="E1" s="188"/>
      <c r="F1" s="188"/>
      <c r="G1" s="188"/>
      <c r="H1" s="188"/>
      <c r="I1" s="188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</row>
    <row r="2" spans="1:46" ht="27.75" customHeight="1">
      <c r="A2" s="189" t="s">
        <v>233</v>
      </c>
      <c r="B2" s="189"/>
      <c r="C2" s="189"/>
      <c r="D2" s="189"/>
      <c r="E2" s="189"/>
      <c r="F2" s="189"/>
      <c r="G2" s="189"/>
      <c r="H2" s="189"/>
      <c r="I2" s="189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65" t="s">
        <v>234</v>
      </c>
      <c r="AN2" s="165"/>
      <c r="AO2" s="165"/>
      <c r="AP2" s="165" t="s">
        <v>235</v>
      </c>
      <c r="AQ2" s="165"/>
      <c r="AR2" s="165"/>
      <c r="AS2" s="165" t="s">
        <v>236</v>
      </c>
      <c r="AT2" s="165"/>
    </row>
    <row r="3" spans="1:46" ht="19.5" customHeight="1">
      <c r="AM3" s="165" t="s">
        <v>237</v>
      </c>
      <c r="AN3" s="166">
        <f>'[1]彙總表 1 (新聞稿)'!E18</f>
        <v>85.41</v>
      </c>
      <c r="AO3" s="165"/>
      <c r="AP3" s="165" t="s">
        <v>3</v>
      </c>
      <c r="AQ3" s="166">
        <f>'[1]彙總表 1 (新聞稿)'!D59</f>
        <v>54.875560538116595</v>
      </c>
      <c r="AR3" s="165"/>
      <c r="AS3" s="165" t="s">
        <v>238</v>
      </c>
      <c r="AT3" s="166">
        <f>'[1]表3銀行別(需排序)'!O50</f>
        <v>67.475142456257117</v>
      </c>
    </row>
    <row r="4" spans="1:46" ht="36" customHeight="1">
      <c r="AM4" s="165" t="s">
        <v>239</v>
      </c>
      <c r="AN4" s="166">
        <f>'[1]彙總表 1 (新聞稿)'!E7</f>
        <v>13.38</v>
      </c>
      <c r="AO4" s="165"/>
      <c r="AP4" s="165" t="s">
        <v>240</v>
      </c>
      <c r="AQ4" s="166">
        <f>'[1]彙總表 1 (新聞稿)'!C59</f>
        <v>45.124439461883412</v>
      </c>
      <c r="AR4" s="165"/>
      <c r="AS4" s="167" t="s">
        <v>241</v>
      </c>
      <c r="AT4" s="166">
        <f>'[1]表3銀行別(需排序)'!O86</f>
        <v>32.524857543742883</v>
      </c>
    </row>
    <row r="5" spans="1:46">
      <c r="AM5" s="165" t="s">
        <v>242</v>
      </c>
      <c r="AN5" s="166">
        <f>'[1]彙總表 1 (新聞稿)'!E30</f>
        <v>1.03</v>
      </c>
      <c r="AO5" s="165"/>
      <c r="AP5" s="165"/>
      <c r="AQ5" s="165"/>
      <c r="AR5" s="165"/>
      <c r="AS5" s="165"/>
      <c r="AT5" s="165"/>
    </row>
    <row r="6" spans="1:46">
      <c r="AM6" s="165" t="s">
        <v>243</v>
      </c>
      <c r="AN6" s="166">
        <f>'[1]彙總表 1 (新聞稿)'!E33</f>
        <v>0.14000000000000001</v>
      </c>
      <c r="AO6" s="165"/>
      <c r="AP6" s="165"/>
      <c r="AQ6" s="165"/>
      <c r="AR6" s="165"/>
      <c r="AS6" s="165"/>
      <c r="AT6" s="165"/>
    </row>
    <row r="7" spans="1:46">
      <c r="AM7" s="165" t="s">
        <v>244</v>
      </c>
      <c r="AN7" s="166">
        <f>'[1]彙總表 1 (新聞稿)'!E37</f>
        <v>0.04</v>
      </c>
      <c r="AO7" s="165"/>
      <c r="AP7" s="165"/>
      <c r="AQ7" s="165"/>
      <c r="AR7" s="165"/>
      <c r="AS7" s="165"/>
      <c r="AT7" s="165"/>
    </row>
    <row r="11" spans="1:46">
      <c r="AM11" s="168" t="s">
        <v>245</v>
      </c>
    </row>
    <row r="12" spans="1:46">
      <c r="AM12" s="168" t="s">
        <v>246</v>
      </c>
    </row>
    <row r="13" spans="1:46">
      <c r="AN13" s="169"/>
    </row>
    <row r="22" spans="1:38" ht="19.5" customHeight="1"/>
    <row r="23" spans="1:38" ht="19.5" customHeight="1">
      <c r="A23" s="189" t="s">
        <v>236</v>
      </c>
      <c r="B23" s="189"/>
      <c r="C23" s="189"/>
      <c r="D23" s="189"/>
      <c r="E23" s="189"/>
      <c r="F23" s="189"/>
      <c r="G23" s="189"/>
      <c r="H23" s="189"/>
      <c r="I23" s="189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</row>
  </sheetData>
  <mergeCells count="3">
    <mergeCell ref="A1:I1"/>
    <mergeCell ref="A2:I2"/>
    <mergeCell ref="A23:I23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附表1</vt:lpstr>
      <vt:lpstr>附表2</vt:lpstr>
      <vt:lpstr>附圖1</vt:lpstr>
      <vt:lpstr>附圖2</vt:lpstr>
      <vt:lpstr>附表1!Print_Area</vt:lpstr>
      <vt:lpstr>附表2!Print_Area</vt:lpstr>
      <vt:lpstr>附圖1!Print_Area</vt:lpstr>
      <vt:lpstr>附圖2!Print_Area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2019-04-30T01:50:36Z</cp:lastPrinted>
  <dcterms:created xsi:type="dcterms:W3CDTF">2019-04-25T01:45:24Z</dcterms:created>
  <dcterms:modified xsi:type="dcterms:W3CDTF">2019-04-30T01:50:38Z</dcterms:modified>
</cp:coreProperties>
</file>