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8196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91" i="1" l="1"/>
  <c r="R91" i="1"/>
  <c r="O91" i="1"/>
  <c r="L91" i="1"/>
  <c r="P91" i="1"/>
  <c r="P90" i="1"/>
  <c r="M91" i="1"/>
  <c r="M90" i="1"/>
  <c r="J91" i="1"/>
  <c r="J90" i="1"/>
  <c r="G91" i="1"/>
  <c r="G90" i="1"/>
  <c r="F91" i="1"/>
  <c r="F90" i="1"/>
  <c r="R89" i="1"/>
  <c r="Q89" i="1"/>
  <c r="O89" i="1"/>
  <c r="N89" i="1"/>
  <c r="L89" i="1"/>
  <c r="K89" i="1"/>
  <c r="I89" i="1"/>
  <c r="H89" i="1"/>
  <c r="E91" i="1" l="1"/>
  <c r="D91" i="1"/>
  <c r="R90" i="1"/>
  <c r="O90" i="1"/>
  <c r="L90" i="1"/>
  <c r="I90" i="1"/>
  <c r="E90" i="1"/>
  <c r="D90" i="1"/>
  <c r="Q88" i="1"/>
  <c r="O88" i="1"/>
  <c r="N88" i="1"/>
  <c r="L88" i="1"/>
  <c r="K88" i="1"/>
  <c r="I88" i="1"/>
  <c r="H88" i="1"/>
  <c r="Q87" i="1"/>
  <c r="O87" i="1"/>
  <c r="N87" i="1"/>
  <c r="L87" i="1"/>
  <c r="K87" i="1"/>
  <c r="I87" i="1"/>
  <c r="H87" i="1"/>
  <c r="Q85" i="1"/>
  <c r="N85" i="1"/>
  <c r="K85" i="1"/>
  <c r="H85" i="1"/>
  <c r="Q84" i="1"/>
  <c r="N84" i="1"/>
  <c r="K84" i="1"/>
  <c r="H84" i="1"/>
  <c r="Q83" i="1"/>
  <c r="N83" i="1"/>
  <c r="K83" i="1"/>
  <c r="H83" i="1"/>
  <c r="Q81" i="1"/>
  <c r="N81" i="1"/>
  <c r="K81" i="1"/>
  <c r="H81" i="1"/>
  <c r="Q80" i="1"/>
  <c r="N80" i="1"/>
  <c r="K80" i="1"/>
  <c r="H80" i="1"/>
  <c r="Q79" i="1"/>
  <c r="N79" i="1"/>
  <c r="K79" i="1"/>
  <c r="H79" i="1"/>
  <c r="Q77" i="1"/>
  <c r="N77" i="1"/>
  <c r="K77" i="1"/>
  <c r="H77" i="1"/>
  <c r="Q76" i="1"/>
  <c r="N76" i="1"/>
  <c r="K76" i="1"/>
  <c r="H76" i="1"/>
  <c r="Q75" i="1"/>
  <c r="N75" i="1"/>
  <c r="K75" i="1"/>
  <c r="H75" i="1"/>
  <c r="Q73" i="1"/>
  <c r="N73" i="1"/>
  <c r="K73" i="1"/>
  <c r="H73" i="1"/>
  <c r="Q72" i="1"/>
  <c r="N72" i="1"/>
  <c r="K72" i="1"/>
  <c r="H72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<sst xmlns="http://schemas.openxmlformats.org/spreadsheetml/2006/main" count="231" uniqueCount="82">
  <si>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</si>
  <si>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</si>
  <si>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</si>
  <si>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</si>
  <si>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</si>
  <si>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存  款  不  足  退  票</t>
  </si>
  <si>
    <t>年月</t>
  </si>
  <si>
    <t>張數比率</t>
  </si>
  <si>
    <t>金額比率</t>
  </si>
  <si>
    <r>
      <rPr>
        <sz val="11"/>
        <rFont val="微軟正黑體"/>
        <family val="2"/>
        <charset val="136"/>
      </rP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</si>
  <si>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</si>
  <si>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</si>
  <si>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</si>
  <si>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</si>
  <si>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</si>
  <si>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</si>
  <si>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</si>
  <si>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</si>
  <si>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</si>
  <si>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</si>
  <si>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</si>
  <si>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</si>
  <si>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</si>
  <si>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</si>
  <si>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</si>
  <si>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</si>
  <si>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</si>
  <si>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</si>
  <si>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</si>
  <si>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</si>
  <si>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</si>
  <si>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</si>
  <si>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</si>
  <si>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</si>
  <si>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</si>
  <si>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</si>
  <si>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</si>
  <si>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</si>
  <si>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</si>
  <si>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</si>
  <si>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</si>
  <si>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</si>
  <si>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</si>
  <si>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</si>
  <si>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</si>
  <si>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</si>
  <si>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</si>
  <si>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</si>
  <si>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</si>
  <si>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</si>
  <si>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</si>
  <si>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</si>
  <si>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</si>
  <si>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</si>
  <si>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</si>
  <si>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</si>
  <si>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</si>
  <si>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</si>
  <si>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</si>
  <si>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</si>
  <si>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</si>
  <si>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</si>
  <si>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</si>
  <si>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107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</si>
  <si>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</si>
  <si>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15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</si>
  <si>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</si>
  <si>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18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</si>
  <si>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</si>
  <si>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</si>
  <si>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</si>
  <si>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</si>
  <si>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</si>
  <si>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</si>
  <si>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</si>
  <si>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</si>
  <si>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</si>
  <si>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</si>
  <si>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r>
      <t>3</t>
    </r>
    <r>
      <rPr>
        <sz val="11"/>
        <rFont val="標楷體"/>
        <family val="4"/>
        <charset val="136"/>
      </rPr>
      <t>月</t>
    </r>
    <phoneticPr fontId="13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</si>
  <si>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</si>
  <si>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108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  <charset val="136"/>
      </rPr>
      <t>1-3</t>
    </r>
    <r>
      <rPr>
        <sz val="11"/>
        <color rgb="FF000000"/>
        <rFont val="標楷體"/>
        <family val="4"/>
        <charset val="136"/>
      </rPr>
      <t>月</t>
    </r>
    <phoneticPr fontId="13" type="noConversion"/>
  </si>
  <si>
    <r>
      <t>107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  <charset val="136"/>
      </rPr>
      <t>1-3</t>
    </r>
    <r>
      <rPr>
        <sz val="11"/>
        <color rgb="FF000000"/>
        <rFont val="標楷體"/>
        <family val="4"/>
        <charset val="136"/>
      </rPr>
      <t>月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</si>
</sst>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\ ;[Red]\(#,##0.00\)"/>
    <numFmt numFmtId="177" formatCode="#,##0\ "/>
    <numFmt numFmtId="178" formatCode="#,##0.00\ "/>
  </numFmts>
  <fonts count="15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Times New Roman"/>
      <family val="1"/>
      <charset val="136"/>
    </font>
    <font>
      <sz val="11"/>
      <color rgb="FF000000"/>
      <name val="標楷體"/>
      <family val="4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color rgb="FF0070C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2" fillId="0" borderId="0" applyBorder="0" applyProtection="0"/>
  </cellStyleXfs>
  <cellXfs count="73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8" fontId="6" fillId="0" borderId="23" xfId="0" applyNumberFormat="1" applyFont="1" applyBorder="1" applyAlignment="1">
      <alignment vertical="center"/>
    </xf>
    <xf numFmtId="178" fontId="14" fillId="0" borderId="21" xfId="0" applyNumberFormat="1" applyFont="1" applyBorder="1" applyAlignment="1">
      <alignment vertical="center"/>
    </xf>
    <xf numFmtId="178" fontId="14" fillId="0" borderId="30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7" fontId="6" fillId="0" borderId="27" xfId="0" applyNumberFormat="1" applyFont="1" applyBorder="1" applyAlignment="1">
      <alignment vertical="center"/>
    </xf>
    <xf numFmtId="177" fontId="6" fillId="0" borderId="31" xfId="0" applyNumberFormat="1" applyFont="1" applyBorder="1" applyAlignment="1">
      <alignment vertical="center"/>
    </xf>
    <xf numFmtId="178" fontId="6" fillId="0" borderId="30" xfId="0" applyNumberFormat="1" applyFont="1" applyBorder="1" applyAlignment="1">
      <alignment vertical="center"/>
    </xf>
    <xf numFmtId="178" fontId="6" fillId="0" borderId="32" xfId="0" applyNumberFormat="1" applyFont="1" applyBorder="1" applyAlignment="1">
      <alignment vertical="center"/>
    </xf>
    <xf numFmtId="0" fontId="10" fillId="0" borderId="25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11"/>
  <sheetViews>
    <sheetView showGridLines="0" tabSelected="1" topLeftCell="F1" zoomScale="142" zoomScaleNormal="142" workbookViewId="0">
      <selection activeCell="K93" sqref="K93"/>
    </sheetView>
  </sheetViews>
  <sheetFormatPr defaultRowHeight="13.8" x14ac:dyDescent="0.3"/>
  <cols>
    <col min="1" max="1" width="5.8984375" customWidth="1"/>
    <col min="2" max="2" width="11" customWidth="1"/>
    <col min="3" max="3" width="4.5" customWidth="1"/>
    <col min="4" max="5" width="9.09765625" customWidth="1"/>
    <col min="6" max="6" width="10.3984375" customWidth="1"/>
    <col min="7" max="7" width="13.69921875" customWidth="1"/>
    <col min="8" max="8" width="10.5" customWidth="1"/>
    <col min="9" max="9" width="13.69921875" customWidth="1"/>
    <col min="10" max="10" width="13.19921875" customWidth="1"/>
    <col min="11" max="11" width="10.59765625" customWidth="1"/>
    <col min="12" max="12" width="14.09765625" customWidth="1"/>
    <col min="13" max="13" width="11.5" customWidth="1"/>
    <col min="14" max="14" width="9.3984375" customWidth="1"/>
    <col min="15" max="15" width="16.09765625" customWidth="1"/>
    <col min="16" max="17" width="10.19921875" customWidth="1"/>
    <col min="18" max="18" width="13.59765625" customWidth="1"/>
    <col min="19" max="19" width="10.3984375" customWidth="1"/>
    <col min="20" max="1025" width="9.3984375" customWidth="1"/>
  </cols>
  <sheetData>
    <row r="1" spans="2:49" ht="28.5" customHeight="1" x14ac:dyDescent="0.45"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2:49" ht="14.1" customHeight="1" x14ac:dyDescent="0.3">
      <c r="P2" s="1" t="s">
        <v>1</v>
      </c>
      <c r="Q2" s="2"/>
      <c r="R2" s="2"/>
      <c r="S2" s="2"/>
    </row>
    <row r="3" spans="2:49" ht="15.9" customHeight="1" x14ac:dyDescent="0.3">
      <c r="B3" s="3"/>
      <c r="C3" s="4"/>
      <c r="D3" s="67" t="s">
        <v>2</v>
      </c>
      <c r="E3" s="67"/>
      <c r="F3" s="5" t="s">
        <v>3</v>
      </c>
      <c r="G3" s="67" t="s">
        <v>4</v>
      </c>
      <c r="H3" s="67"/>
      <c r="I3" s="67"/>
      <c r="J3" s="67"/>
      <c r="K3" s="67"/>
      <c r="L3" s="67"/>
      <c r="M3" s="68" t="s">
        <v>5</v>
      </c>
      <c r="N3" s="68"/>
      <c r="O3" s="68"/>
      <c r="P3" s="68"/>
      <c r="Q3" s="68"/>
      <c r="R3" s="68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" customHeight="1" x14ac:dyDescent="0.3">
      <c r="B4" s="8" t="s">
        <v>6</v>
      </c>
      <c r="C4" s="9"/>
      <c r="D4" s="10" t="s">
        <v>7</v>
      </c>
      <c r="E4" s="9" t="s">
        <v>8</v>
      </c>
      <c r="F4" s="11" t="s">
        <v>9</v>
      </c>
      <c r="G4" s="12" t="s">
        <v>10</v>
      </c>
      <c r="H4" s="69" t="s">
        <v>11</v>
      </c>
      <c r="I4" s="69"/>
      <c r="J4" s="12" t="s">
        <v>12</v>
      </c>
      <c r="K4" s="70" t="s">
        <v>11</v>
      </c>
      <c r="L4" s="70"/>
      <c r="M4" s="10" t="s">
        <v>10</v>
      </c>
      <c r="N4" s="71" t="s">
        <v>11</v>
      </c>
      <c r="O4" s="71"/>
      <c r="P4" s="12" t="s">
        <v>12</v>
      </c>
      <c r="Q4" s="72" t="s">
        <v>11</v>
      </c>
      <c r="R4" s="72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65" customHeight="1" x14ac:dyDescent="0.3">
      <c r="B5" s="15"/>
      <c r="C5" s="16"/>
      <c r="D5" s="17"/>
      <c r="E5" s="16"/>
      <c r="F5" s="18"/>
      <c r="G5" s="19"/>
      <c r="H5" s="13" t="s">
        <v>13</v>
      </c>
      <c r="I5" s="19" t="s">
        <v>14</v>
      </c>
      <c r="J5" s="19"/>
      <c r="K5" s="14" t="s">
        <v>13</v>
      </c>
      <c r="L5" s="16" t="s">
        <v>14</v>
      </c>
      <c r="M5" s="17"/>
      <c r="N5" s="14" t="s">
        <v>13</v>
      </c>
      <c r="O5" s="19" t="s">
        <v>14</v>
      </c>
      <c r="P5" s="19"/>
      <c r="Q5" s="14" t="s">
        <v>13</v>
      </c>
      <c r="R5" s="20" t="s">
        <v>14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25" customHeight="1" x14ac:dyDescent="0.3">
      <c r="B6" s="21" t="s">
        <v>15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16</v>
      </c>
      <c r="I6" s="28">
        <v>-2.0054122123718399</v>
      </c>
      <c r="J6" s="29">
        <v>37975255</v>
      </c>
      <c r="K6" s="27" t="s">
        <v>16</v>
      </c>
      <c r="L6" s="30">
        <v>-7.0031872407907301</v>
      </c>
      <c r="M6" s="26">
        <v>1491575</v>
      </c>
      <c r="N6" s="27" t="s">
        <v>16</v>
      </c>
      <c r="O6" s="28">
        <v>-4.3719963481748598</v>
      </c>
      <c r="P6" s="29">
        <v>287774</v>
      </c>
      <c r="Q6" s="27" t="s">
        <v>16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25" customHeight="1" x14ac:dyDescent="0.3">
      <c r="B7" s="21" t="s">
        <v>17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16</v>
      </c>
      <c r="I7" s="28">
        <f t="shared" ref="I7:I17" si="0">(G7-G6)/G6*100</f>
        <v>-5.0828358146036905</v>
      </c>
      <c r="J7" s="29">
        <v>31985029</v>
      </c>
      <c r="K7" s="27" t="s">
        <v>16</v>
      </c>
      <c r="L7" s="30">
        <f t="shared" ref="L7:L17" si="1">(J7-J6)/J6*100</f>
        <v>-15.774024427222411</v>
      </c>
      <c r="M7" s="26">
        <v>994301</v>
      </c>
      <c r="N7" s="27" t="s">
        <v>16</v>
      </c>
      <c r="O7" s="28">
        <f t="shared" ref="O7:O17" si="2">(M7-M6)/M6*100</f>
        <v>-33.338853225617214</v>
      </c>
      <c r="P7" s="29">
        <v>177583</v>
      </c>
      <c r="Q7" s="27" t="s">
        <v>16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25" customHeight="1" x14ac:dyDescent="0.3">
      <c r="B8" s="21" t="s">
        <v>18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16</v>
      </c>
      <c r="I8" s="28">
        <f t="shared" si="0"/>
        <v>-2.7310363977981229</v>
      </c>
      <c r="J8" s="29">
        <v>28227955</v>
      </c>
      <c r="K8" s="27" t="s">
        <v>16</v>
      </c>
      <c r="L8" s="30">
        <f t="shared" si="1"/>
        <v>-11.746351707231529</v>
      </c>
      <c r="M8" s="26">
        <v>746108</v>
      </c>
      <c r="N8" s="27" t="s">
        <v>16</v>
      </c>
      <c r="O8" s="28">
        <f t="shared" si="2"/>
        <v>-24.961555907114647</v>
      </c>
      <c r="P8" s="29">
        <v>139949</v>
      </c>
      <c r="Q8" s="27" t="s">
        <v>16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25" customHeight="1" x14ac:dyDescent="0.3">
      <c r="B9" s="21" t="s">
        <v>19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16</v>
      </c>
      <c r="I9" s="28">
        <f t="shared" si="0"/>
        <v>0.81450746651684902</v>
      </c>
      <c r="J9" s="29">
        <v>26597340</v>
      </c>
      <c r="K9" s="27" t="s">
        <v>16</v>
      </c>
      <c r="L9" s="30">
        <f t="shared" si="1"/>
        <v>-5.776596285490748</v>
      </c>
      <c r="M9" s="26">
        <v>619845</v>
      </c>
      <c r="N9" s="27" t="s">
        <v>16</v>
      </c>
      <c r="O9" s="28">
        <f t="shared" si="2"/>
        <v>-16.922885158716969</v>
      </c>
      <c r="P9" s="29">
        <v>142138</v>
      </c>
      <c r="Q9" s="27" t="s">
        <v>16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25" customHeight="1" x14ac:dyDescent="0.3">
      <c r="B10" s="21" t="s">
        <v>20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16</v>
      </c>
      <c r="I10" s="28">
        <f t="shared" si="0"/>
        <v>-3.1930492088075706</v>
      </c>
      <c r="J10" s="29">
        <v>23961673</v>
      </c>
      <c r="K10" s="27" t="s">
        <v>16</v>
      </c>
      <c r="L10" s="30">
        <f t="shared" si="1"/>
        <v>-9.9095135077417513</v>
      </c>
      <c r="M10" s="26">
        <v>620817</v>
      </c>
      <c r="N10" s="27" t="s">
        <v>16</v>
      </c>
      <c r="O10" s="28">
        <f t="shared" si="2"/>
        <v>0.15681339689761151</v>
      </c>
      <c r="P10" s="29">
        <v>139687</v>
      </c>
      <c r="Q10" s="27" t="s">
        <v>16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25" customHeight="1" x14ac:dyDescent="0.3">
      <c r="B11" s="21" t="s">
        <v>21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16</v>
      </c>
      <c r="I11" s="28">
        <f t="shared" si="0"/>
        <v>-3.4538706732990678</v>
      </c>
      <c r="J11" s="29">
        <v>23879346</v>
      </c>
      <c r="K11" s="27" t="s">
        <v>16</v>
      </c>
      <c r="L11" s="30">
        <f t="shared" si="1"/>
        <v>-0.34357784617125858</v>
      </c>
      <c r="M11" s="26">
        <v>727209</v>
      </c>
      <c r="N11" s="27" t="s">
        <v>16</v>
      </c>
      <c r="O11" s="28">
        <f t="shared" si="2"/>
        <v>17.137417306549274</v>
      </c>
      <c r="P11" s="29">
        <v>152312</v>
      </c>
      <c r="Q11" s="27" t="s">
        <v>16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25" customHeight="1" x14ac:dyDescent="0.3">
      <c r="B12" s="21" t="s">
        <v>22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16</v>
      </c>
      <c r="I12" s="28">
        <f t="shared" si="0"/>
        <v>-3.0809008463820344</v>
      </c>
      <c r="J12" s="29">
        <v>22526892</v>
      </c>
      <c r="K12" s="27" t="s">
        <v>16</v>
      </c>
      <c r="L12" s="30">
        <f t="shared" si="1"/>
        <v>-5.6636978248901793</v>
      </c>
      <c r="M12" s="26">
        <v>625228</v>
      </c>
      <c r="N12" s="27" t="s">
        <v>16</v>
      </c>
      <c r="O12" s="28">
        <f t="shared" si="2"/>
        <v>-14.023616319379986</v>
      </c>
      <c r="P12" s="29">
        <v>143319</v>
      </c>
      <c r="Q12" s="27" t="s">
        <v>16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25" customHeight="1" x14ac:dyDescent="0.3">
      <c r="B13" s="21" t="s">
        <v>23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16</v>
      </c>
      <c r="I13" s="28">
        <f t="shared" si="0"/>
        <v>-6.8788793975034093</v>
      </c>
      <c r="J13" s="29">
        <v>20581258</v>
      </c>
      <c r="K13" s="27" t="s">
        <v>16</v>
      </c>
      <c r="L13" s="30">
        <f t="shared" si="1"/>
        <v>-8.6369393523083424</v>
      </c>
      <c r="M13" s="26">
        <v>511639</v>
      </c>
      <c r="N13" s="27" t="s">
        <v>16</v>
      </c>
      <c r="O13" s="28">
        <f t="shared" si="2"/>
        <v>-18.167612454976425</v>
      </c>
      <c r="P13" s="29">
        <v>136783</v>
      </c>
      <c r="Q13" s="27" t="s">
        <v>16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25" customHeight="1" x14ac:dyDescent="0.3">
      <c r="B14" s="21" t="s">
        <v>24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16</v>
      </c>
      <c r="I14" s="28">
        <f t="shared" si="0"/>
        <v>-9.7383580283852549</v>
      </c>
      <c r="J14" s="29">
        <v>17687308</v>
      </c>
      <c r="K14" s="27" t="s">
        <v>16</v>
      </c>
      <c r="L14" s="30">
        <f t="shared" si="1"/>
        <v>-14.061093835955024</v>
      </c>
      <c r="M14" s="26">
        <v>360291</v>
      </c>
      <c r="N14" s="27" t="s">
        <v>16</v>
      </c>
      <c r="O14" s="28">
        <f t="shared" si="2"/>
        <v>-29.581013175305245</v>
      </c>
      <c r="P14" s="29">
        <v>93370</v>
      </c>
      <c r="Q14" s="27" t="s">
        <v>16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25" customHeight="1" x14ac:dyDescent="0.3">
      <c r="B15" s="21" t="s">
        <v>25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16</v>
      </c>
      <c r="I15" s="28">
        <f t="shared" si="0"/>
        <v>0.79605690799883955</v>
      </c>
      <c r="J15" s="29">
        <v>19008366</v>
      </c>
      <c r="K15" s="27" t="s">
        <v>16</v>
      </c>
      <c r="L15" s="30">
        <f t="shared" si="1"/>
        <v>7.4689602284304657</v>
      </c>
      <c r="M15" s="26">
        <v>228061</v>
      </c>
      <c r="N15" s="27" t="s">
        <v>16</v>
      </c>
      <c r="O15" s="28">
        <f t="shared" si="2"/>
        <v>-36.700889003610968</v>
      </c>
      <c r="P15" s="29">
        <v>62584</v>
      </c>
      <c r="Q15" s="27" t="s">
        <v>16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25" customHeight="1" x14ac:dyDescent="0.3">
      <c r="B16" s="21" t="s">
        <v>26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16</v>
      </c>
      <c r="I16" s="28">
        <f t="shared" si="0"/>
        <v>-3.9237430825252981</v>
      </c>
      <c r="J16" s="29">
        <v>19193503</v>
      </c>
      <c r="K16" s="27" t="s">
        <v>16</v>
      </c>
      <c r="L16" s="30">
        <f t="shared" si="1"/>
        <v>0.97397640596777224</v>
      </c>
      <c r="M16" s="26">
        <v>200365</v>
      </c>
      <c r="N16" s="27" t="s">
        <v>16</v>
      </c>
      <c r="O16" s="28">
        <f t="shared" si="2"/>
        <v>-12.144119336493308</v>
      </c>
      <c r="P16" s="29">
        <v>69827</v>
      </c>
      <c r="Q16" s="27" t="s">
        <v>16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25" customHeight="1" x14ac:dyDescent="0.3">
      <c r="B17" s="21" t="s">
        <v>27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16</v>
      </c>
      <c r="I17" s="28">
        <f t="shared" si="0"/>
        <v>-2.4574418581988824</v>
      </c>
      <c r="J17" s="29">
        <v>18270221</v>
      </c>
      <c r="K17" s="27" t="s">
        <v>16</v>
      </c>
      <c r="L17" s="30">
        <f t="shared" si="1"/>
        <v>-4.8103881818759193</v>
      </c>
      <c r="M17" s="26">
        <v>207933</v>
      </c>
      <c r="N17" s="27" t="s">
        <v>16</v>
      </c>
      <c r="O17" s="28">
        <f t="shared" si="2"/>
        <v>3.7771067801262692</v>
      </c>
      <c r="P17" s="29">
        <v>70155</v>
      </c>
      <c r="Q17" s="27" t="s">
        <v>16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3">
      <c r="B18" s="32" t="s">
        <v>28</v>
      </c>
      <c r="C18" s="33"/>
      <c r="D18" s="23">
        <v>0.15</v>
      </c>
      <c r="E18" s="31">
        <v>0.26</v>
      </c>
      <c r="F18" s="34" t="s">
        <v>29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3">
      <c r="B19" s="32" t="s">
        <v>30</v>
      </c>
      <c r="C19" s="33" t="s">
        <v>31</v>
      </c>
      <c r="D19" s="23">
        <v>0.14000000000000001</v>
      </c>
      <c r="E19" s="31">
        <v>0.24</v>
      </c>
      <c r="F19" s="34" t="s">
        <v>32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3">
      <c r="B20" s="32" t="s">
        <v>33</v>
      </c>
      <c r="C20" s="33"/>
      <c r="D20" s="23">
        <v>0.16</v>
      </c>
      <c r="E20" s="31">
        <v>0.32</v>
      </c>
      <c r="F20" s="34" t="s">
        <v>34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.6" hidden="1" customHeight="1" x14ac:dyDescent="0.3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3">
      <c r="B22" s="32" t="s">
        <v>35</v>
      </c>
      <c r="C22" s="33"/>
      <c r="D22" s="23">
        <v>0.18</v>
      </c>
      <c r="E22" s="31">
        <v>0.28999999999999998</v>
      </c>
      <c r="F22" s="34" t="s">
        <v>36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3">
      <c r="B23" s="32" t="s">
        <v>37</v>
      </c>
      <c r="C23" s="33"/>
      <c r="D23" s="23">
        <v>0.16</v>
      </c>
      <c r="E23" s="31">
        <v>0.35</v>
      </c>
      <c r="F23" s="34" t="s">
        <v>38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3.65" hidden="1" customHeight="1" x14ac:dyDescent="0.3">
      <c r="B24" s="32" t="s">
        <v>39</v>
      </c>
      <c r="C24" s="33"/>
      <c r="D24" s="23">
        <v>0.17</v>
      </c>
      <c r="E24" s="31">
        <v>0.56999999999999995</v>
      </c>
      <c r="F24" s="34" t="s">
        <v>29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.6" hidden="1" customHeight="1" x14ac:dyDescent="0.3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3">
      <c r="B26" s="32" t="s">
        <v>40</v>
      </c>
      <c r="C26" s="33"/>
      <c r="D26" s="23">
        <v>0.18</v>
      </c>
      <c r="E26" s="31">
        <v>0.32</v>
      </c>
      <c r="F26" s="34" t="s">
        <v>41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3">
      <c r="B27" s="32" t="s">
        <v>42</v>
      </c>
      <c r="C27" s="33"/>
      <c r="D27" s="23">
        <v>0.16</v>
      </c>
      <c r="E27" s="31">
        <v>0.34</v>
      </c>
      <c r="F27" s="34" t="s">
        <v>34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3">
      <c r="B28" s="32" t="s">
        <v>43</v>
      </c>
      <c r="C28" s="33"/>
      <c r="D28" s="23">
        <v>0.18</v>
      </c>
      <c r="E28" s="31">
        <v>0.38</v>
      </c>
      <c r="F28" s="34" t="s">
        <v>29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14.1" hidden="1" customHeight="1" x14ac:dyDescent="0.3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3">
      <c r="B30" s="32" t="s">
        <v>44</v>
      </c>
      <c r="C30" s="33"/>
      <c r="D30" s="23">
        <v>0.19</v>
      </c>
      <c r="E30" s="31">
        <v>0.42</v>
      </c>
      <c r="F30" s="34" t="s">
        <v>45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3">
      <c r="B31" s="32" t="s">
        <v>46</v>
      </c>
      <c r="C31" s="33"/>
      <c r="D31" s="23">
        <v>0.19</v>
      </c>
      <c r="E31" s="31">
        <v>0.39</v>
      </c>
      <c r="F31" s="34" t="s">
        <v>47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3">
      <c r="B32" s="32" t="s">
        <v>48</v>
      </c>
      <c r="C32" s="33"/>
      <c r="D32" s="23">
        <v>0.2</v>
      </c>
      <c r="E32" s="31">
        <v>0.45</v>
      </c>
      <c r="F32" s="34" t="s">
        <v>49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14.1" hidden="1" customHeight="1" x14ac:dyDescent="0.3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3">
      <c r="B34" s="32" t="s">
        <v>50</v>
      </c>
      <c r="C34" s="33" t="s">
        <v>31</v>
      </c>
      <c r="D34" s="23">
        <v>0.16</v>
      </c>
      <c r="E34" s="31">
        <v>0.38</v>
      </c>
      <c r="F34" s="34" t="s">
        <v>51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3">
      <c r="B35" s="32" t="s">
        <v>30</v>
      </c>
      <c r="C35" s="33"/>
      <c r="D35" s="23">
        <v>0.18</v>
      </c>
      <c r="E35" s="31">
        <v>0.35</v>
      </c>
      <c r="F35" s="34" t="s">
        <v>45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.35" hidden="1" customHeight="1" x14ac:dyDescent="0.3">
      <c r="B36" s="32" t="s">
        <v>33</v>
      </c>
      <c r="C36" s="33"/>
      <c r="D36" s="23">
        <v>0.19</v>
      </c>
      <c r="E36" s="31">
        <v>0.39</v>
      </c>
      <c r="F36" s="34" t="s">
        <v>52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14.1" hidden="1" customHeight="1" x14ac:dyDescent="0.3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3">
      <c r="B38" s="32" t="s">
        <v>35</v>
      </c>
      <c r="C38" s="33"/>
      <c r="D38" s="23">
        <v>0.18</v>
      </c>
      <c r="E38" s="31">
        <v>0.36</v>
      </c>
      <c r="F38" s="34" t="s">
        <v>53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3">
      <c r="B39" s="32" t="s">
        <v>37</v>
      </c>
      <c r="C39" s="33"/>
      <c r="D39" s="23">
        <v>0.18</v>
      </c>
      <c r="E39" s="31">
        <v>0.4</v>
      </c>
      <c r="F39" s="34" t="s">
        <v>47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3">
      <c r="B40" s="32" t="s">
        <v>39</v>
      </c>
      <c r="C40" s="33"/>
      <c r="D40" s="23">
        <v>0.2</v>
      </c>
      <c r="E40" s="31">
        <v>0.48</v>
      </c>
      <c r="F40" s="34" t="s">
        <v>41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14.1" hidden="1" customHeight="1" x14ac:dyDescent="0.3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3">
      <c r="B42" s="32" t="s">
        <v>40</v>
      </c>
      <c r="C42" s="33"/>
      <c r="D42" s="23">
        <v>0.18</v>
      </c>
      <c r="E42" s="31">
        <v>0.41</v>
      </c>
      <c r="F42" s="34" t="s">
        <v>54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3">
      <c r="B43" s="32" t="s">
        <v>42</v>
      </c>
      <c r="C43" s="33"/>
      <c r="D43" s="23">
        <v>0.18</v>
      </c>
      <c r="E43" s="31">
        <v>0.45</v>
      </c>
      <c r="F43" s="34" t="s">
        <v>47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3.65" hidden="1" customHeight="1" x14ac:dyDescent="0.3">
      <c r="B44" s="32" t="s">
        <v>43</v>
      </c>
      <c r="C44" s="33"/>
      <c r="D44" s="23">
        <v>0.18</v>
      </c>
      <c r="E44" s="31">
        <v>0.35</v>
      </c>
      <c r="F44" s="34" t="s">
        <v>55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14.1" hidden="1" customHeight="1" x14ac:dyDescent="0.3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3">
      <c r="B46" s="32" t="s">
        <v>44</v>
      </c>
      <c r="C46" s="33"/>
      <c r="D46" s="23">
        <v>0.18</v>
      </c>
      <c r="E46" s="31">
        <v>0.38</v>
      </c>
      <c r="F46" s="34" t="s">
        <v>54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3">
      <c r="B47" s="32" t="s">
        <v>46</v>
      </c>
      <c r="C47" s="33"/>
      <c r="D47" s="23">
        <v>0.18</v>
      </c>
      <c r="E47" s="31">
        <v>0.34</v>
      </c>
      <c r="F47" s="34" t="s">
        <v>47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3">
      <c r="B48" s="32" t="s">
        <v>48</v>
      </c>
      <c r="C48" s="33"/>
      <c r="D48" s="23">
        <v>0.19</v>
      </c>
      <c r="E48" s="31">
        <v>0.32</v>
      </c>
      <c r="F48" s="34" t="s">
        <v>41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3">
      <c r="A49" s="2"/>
      <c r="B49" s="21" t="s">
        <v>56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16</v>
      </c>
      <c r="I49" s="36">
        <v>-0.32476262777059101</v>
      </c>
      <c r="J49" s="37">
        <v>18469438</v>
      </c>
      <c r="K49" s="27" t="s">
        <v>16</v>
      </c>
      <c r="L49" s="38">
        <v>1.0903918458348201</v>
      </c>
      <c r="M49" s="35">
        <v>199620</v>
      </c>
      <c r="N49" s="27" t="s">
        <v>16</v>
      </c>
      <c r="O49" s="36">
        <v>-3.9979224076986299</v>
      </c>
      <c r="P49" s="37">
        <v>75942</v>
      </c>
      <c r="Q49" s="27" t="s">
        <v>16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 x14ac:dyDescent="0.3">
      <c r="A50" s="2"/>
      <c r="B50" s="21" t="s">
        <v>57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16</v>
      </c>
      <c r="I50" s="36">
        <v>-4.4633305526810299</v>
      </c>
      <c r="J50" s="37">
        <v>18468610</v>
      </c>
      <c r="K50" s="27" t="s">
        <v>16</v>
      </c>
      <c r="L50" s="38">
        <v>-4.48308172668816E-3</v>
      </c>
      <c r="M50" s="35">
        <v>182964</v>
      </c>
      <c r="N50" s="27" t="s">
        <v>16</v>
      </c>
      <c r="O50" s="36">
        <v>-8.3438533213104904</v>
      </c>
      <c r="P50" s="37">
        <v>84301</v>
      </c>
      <c r="Q50" s="27" t="s">
        <v>16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6.350000000000001" hidden="1" customHeight="1" x14ac:dyDescent="0.3">
      <c r="B51" s="32" t="s">
        <v>58</v>
      </c>
      <c r="C51" s="33"/>
      <c r="D51" s="23">
        <v>0.16</v>
      </c>
      <c r="E51" s="31">
        <v>0.36</v>
      </c>
      <c r="F51" s="34" t="s">
        <v>54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16</v>
      </c>
      <c r="O51" s="36">
        <f>(M51-M34)/M34*100</f>
        <v>6.3585359337429868</v>
      </c>
      <c r="P51" s="37">
        <v>6760</v>
      </c>
      <c r="Q51" s="27" t="s">
        <v>16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3">
      <c r="B52" s="32" t="s">
        <v>30</v>
      </c>
      <c r="C52" s="33" t="s">
        <v>31</v>
      </c>
      <c r="D52" s="23">
        <v>0.16</v>
      </c>
      <c r="E52" s="31">
        <v>0.34</v>
      </c>
      <c r="F52" s="34" t="s">
        <v>32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3">
      <c r="A53" s="2"/>
      <c r="B53" s="32" t="s">
        <v>33</v>
      </c>
      <c r="C53" s="33"/>
      <c r="D53" s="23">
        <v>0.17</v>
      </c>
      <c r="E53" s="31">
        <v>0.39</v>
      </c>
      <c r="F53" s="34" t="s">
        <v>29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8.4" hidden="1" customHeight="1" x14ac:dyDescent="0.3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4" hidden="1" customHeight="1" x14ac:dyDescent="0.3">
      <c r="A55" s="2"/>
      <c r="B55" s="32" t="s">
        <v>35</v>
      </c>
      <c r="C55" s="33"/>
      <c r="D55" s="23">
        <v>0.18</v>
      </c>
      <c r="E55" s="31">
        <v>0.45</v>
      </c>
      <c r="F55" s="34" t="s">
        <v>53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3">
      <c r="A56" s="2"/>
      <c r="B56" s="32" t="s">
        <v>37</v>
      </c>
      <c r="C56" s="33"/>
      <c r="D56" s="23">
        <v>0.18</v>
      </c>
      <c r="E56" s="31">
        <v>0.48</v>
      </c>
      <c r="F56" s="34" t="s">
        <v>47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6.95" hidden="1" customHeight="1" x14ac:dyDescent="0.3">
      <c r="A57" s="2"/>
      <c r="B57" s="32" t="s">
        <v>39</v>
      </c>
      <c r="C57" s="33"/>
      <c r="D57" s="23">
        <v>0.18</v>
      </c>
      <c r="E57" s="31">
        <v>0.39</v>
      </c>
      <c r="F57" s="34" t="s">
        <v>36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8.4" hidden="1" customHeight="1" x14ac:dyDescent="0.3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hidden="1" customHeight="1" x14ac:dyDescent="0.3">
      <c r="A59" s="2"/>
      <c r="B59" s="32" t="s">
        <v>40</v>
      </c>
      <c r="C59" s="33"/>
      <c r="D59" s="23">
        <v>0.17</v>
      </c>
      <c r="E59" s="31">
        <v>0.38</v>
      </c>
      <c r="F59" s="34" t="s">
        <v>34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" hidden="1" x14ac:dyDescent="0.3">
      <c r="A60" s="2"/>
      <c r="B60" s="32" t="s">
        <v>42</v>
      </c>
      <c r="C60" s="33"/>
      <c r="D60" s="23">
        <v>0.19</v>
      </c>
      <c r="E60" s="31">
        <v>0.4</v>
      </c>
      <c r="F60" s="34" t="s">
        <v>41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" hidden="1" x14ac:dyDescent="0.3">
      <c r="A61" s="2"/>
      <c r="B61" s="32" t="s">
        <v>43</v>
      </c>
      <c r="C61" s="33"/>
      <c r="D61" s="23">
        <v>0.18</v>
      </c>
      <c r="E61" s="31">
        <v>0.45</v>
      </c>
      <c r="F61" s="34" t="s">
        <v>53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8.1" hidden="1" customHeight="1" x14ac:dyDescent="0.3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" hidden="1" x14ac:dyDescent="0.3">
      <c r="A63" s="2"/>
      <c r="B63" s="32" t="s">
        <v>44</v>
      </c>
      <c r="C63" s="33"/>
      <c r="D63" s="23">
        <v>0.18</v>
      </c>
      <c r="E63" s="31">
        <v>0.43</v>
      </c>
      <c r="F63" s="34" t="s">
        <v>47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" hidden="1" x14ac:dyDescent="0.3">
      <c r="A64" s="2"/>
      <c r="B64" s="32" t="s">
        <v>46</v>
      </c>
      <c r="C64" s="33"/>
      <c r="D64" s="23">
        <v>0.18</v>
      </c>
      <c r="E64" s="31">
        <v>0.37</v>
      </c>
      <c r="F64" s="34" t="s">
        <v>41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5" hidden="1" x14ac:dyDescent="0.3">
      <c r="A65" s="2"/>
      <c r="B65" s="32" t="s">
        <v>48</v>
      </c>
      <c r="C65" s="33"/>
      <c r="D65" s="23">
        <v>0.17</v>
      </c>
      <c r="E65" s="31">
        <v>0.46</v>
      </c>
      <c r="F65" s="34" t="s">
        <v>54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5" x14ac:dyDescent="0.3">
      <c r="A66" s="2"/>
      <c r="B66" s="21" t="s">
        <v>59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16</v>
      </c>
      <c r="I66" s="36">
        <v>-4.1845516772141398</v>
      </c>
      <c r="J66" s="37">
        <v>18014292</v>
      </c>
      <c r="K66" s="27" t="s">
        <v>16</v>
      </c>
      <c r="L66" s="38">
        <v>-2.45994690450445</v>
      </c>
      <c r="M66" s="35">
        <v>191442</v>
      </c>
      <c r="N66" s="27" t="s">
        <v>16</v>
      </c>
      <c r="O66" s="36">
        <v>4.6336984324785204</v>
      </c>
      <c r="P66" s="37">
        <v>93400</v>
      </c>
      <c r="Q66" s="27" t="s">
        <v>16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5" x14ac:dyDescent="0.3">
      <c r="A67" s="2"/>
      <c r="B67" s="21" t="s">
        <v>60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16</v>
      </c>
      <c r="I67" s="36">
        <f>(G67-G66)/G66*100</f>
        <v>-6.4946302593015135</v>
      </c>
      <c r="J67" s="37">
        <v>16138067</v>
      </c>
      <c r="K67" s="27" t="s">
        <v>16</v>
      </c>
      <c r="L67" s="38">
        <f>(J67-J66)/J66*100</f>
        <v>-10.415202551396414</v>
      </c>
      <c r="M67" s="35">
        <v>186204</v>
      </c>
      <c r="N67" s="27" t="s">
        <v>16</v>
      </c>
      <c r="O67" s="36">
        <f>(M67-M66)/M66*100</f>
        <v>-2.7360767229761498</v>
      </c>
      <c r="P67" s="37">
        <v>99042</v>
      </c>
      <c r="Q67" s="27" t="s">
        <v>16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0.65" customHeight="1" x14ac:dyDescent="0.3">
      <c r="A68" s="2"/>
      <c r="B68" s="21" t="s">
        <v>61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16</v>
      </c>
      <c r="I68" s="36">
        <v>-3.26</v>
      </c>
      <c r="J68" s="37">
        <v>16089267</v>
      </c>
      <c r="K68" s="27" t="s">
        <v>16</v>
      </c>
      <c r="L68" s="38">
        <v>-0.35</v>
      </c>
      <c r="M68" s="35">
        <v>167129</v>
      </c>
      <c r="N68" s="27" t="s">
        <v>16</v>
      </c>
      <c r="O68" s="36">
        <v>-10.24</v>
      </c>
      <c r="P68" s="37">
        <v>83131</v>
      </c>
      <c r="Q68" s="27" t="s">
        <v>16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3.65" customHeight="1" x14ac:dyDescent="0.3">
      <c r="A69" s="2"/>
      <c r="B69" s="21" t="s">
        <v>62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16</v>
      </c>
      <c r="I69" s="36">
        <v>-6.63</v>
      </c>
      <c r="J69" s="37">
        <v>15916923</v>
      </c>
      <c r="K69" s="27" t="s">
        <v>16</v>
      </c>
      <c r="L69" s="38">
        <v>-1.07</v>
      </c>
      <c r="M69" s="35">
        <v>125260</v>
      </c>
      <c r="N69" s="27" t="s">
        <v>16</v>
      </c>
      <c r="O69" s="36">
        <v>-25.05</v>
      </c>
      <c r="P69" s="37">
        <v>69745</v>
      </c>
      <c r="Q69" s="27" t="s">
        <v>16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6.6" customHeight="1" x14ac:dyDescent="0.3">
      <c r="B70" s="32"/>
      <c r="C70" s="33"/>
      <c r="D70" s="23"/>
      <c r="E70" s="31"/>
      <c r="F70" s="42"/>
      <c r="G70" s="35"/>
      <c r="H70" s="36"/>
      <c r="I70" s="36"/>
      <c r="J70" s="37"/>
      <c r="K70" s="36"/>
      <c r="L70" s="38"/>
      <c r="M70" s="35"/>
      <c r="N70" s="36"/>
      <c r="O70" s="36"/>
      <c r="P70" s="37"/>
      <c r="Q70" s="36"/>
      <c r="R70" s="39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</row>
    <row r="71" spans="1:49" ht="14.25" customHeight="1" x14ac:dyDescent="0.3">
      <c r="A71" s="1"/>
      <c r="B71" s="32" t="s">
        <v>63</v>
      </c>
      <c r="C71" s="33"/>
      <c r="D71" s="23">
        <v>0.15</v>
      </c>
      <c r="E71" s="31">
        <v>0.53</v>
      </c>
      <c r="F71" s="34" t="s">
        <v>64</v>
      </c>
      <c r="G71" s="35">
        <v>9762457</v>
      </c>
      <c r="H71" s="36">
        <v>60.26</v>
      </c>
      <c r="I71" s="36">
        <v>19.86</v>
      </c>
      <c r="J71" s="37">
        <v>1565060</v>
      </c>
      <c r="K71" s="36">
        <v>21.93</v>
      </c>
      <c r="L71" s="38">
        <v>18.690000000000001</v>
      </c>
      <c r="M71" s="35">
        <v>14925</v>
      </c>
      <c r="N71" s="36">
        <v>34.67</v>
      </c>
      <c r="O71" s="36">
        <v>5</v>
      </c>
      <c r="P71" s="37">
        <v>8268</v>
      </c>
      <c r="Q71" s="36">
        <v>64.040000000000006</v>
      </c>
      <c r="R71" s="39">
        <v>21.66</v>
      </c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customHeight="1" x14ac:dyDescent="0.3">
      <c r="A72" s="1"/>
      <c r="B72" s="32" t="s">
        <v>30</v>
      </c>
      <c r="C72" s="33" t="s">
        <v>31</v>
      </c>
      <c r="D72" s="23">
        <v>0.14000000000000001</v>
      </c>
      <c r="E72" s="31">
        <v>0.45</v>
      </c>
      <c r="F72" s="34" t="s">
        <v>65</v>
      </c>
      <c r="G72" s="35">
        <v>5250225</v>
      </c>
      <c r="H72" s="36">
        <f>(G72-G71)/G71*100</f>
        <v>-46.220249676899982</v>
      </c>
      <c r="I72" s="36">
        <v>-25.98</v>
      </c>
      <c r="J72" s="37">
        <v>975334</v>
      </c>
      <c r="K72" s="36">
        <f>(J72-J71)/J71*100</f>
        <v>-37.680727895416148</v>
      </c>
      <c r="L72" s="36">
        <v>-12.61</v>
      </c>
      <c r="M72" s="35">
        <v>7526</v>
      </c>
      <c r="N72" s="36">
        <f>(M72-M71)/M71*100</f>
        <v>-49.574539363484085</v>
      </c>
      <c r="O72" s="36">
        <v>-34.35</v>
      </c>
      <c r="P72" s="37">
        <v>4342</v>
      </c>
      <c r="Q72" s="36">
        <f>(P72-P71)/P71*100</f>
        <v>-47.484276729559753</v>
      </c>
      <c r="R72" s="43">
        <v>-13.93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customHeight="1" x14ac:dyDescent="0.3">
      <c r="A73" s="1"/>
      <c r="B73" s="32" t="s">
        <v>33</v>
      </c>
      <c r="C73" s="33"/>
      <c r="D73" s="23">
        <v>0.14000000000000001</v>
      </c>
      <c r="E73" s="31">
        <v>0.45</v>
      </c>
      <c r="F73" s="34" t="s">
        <v>66</v>
      </c>
      <c r="G73" s="35">
        <v>9487430</v>
      </c>
      <c r="H73" s="36">
        <f>(G73-G72)/G72*100</f>
        <v>80.705207872043587</v>
      </c>
      <c r="I73" s="36">
        <v>-9.51</v>
      </c>
      <c r="J73" s="37">
        <v>1549779</v>
      </c>
      <c r="K73" s="36">
        <f>(J73-J72)/J72*100</f>
        <v>58.897259810485437</v>
      </c>
      <c r="L73" s="36">
        <v>-2.88</v>
      </c>
      <c r="M73" s="35">
        <v>12976</v>
      </c>
      <c r="N73" s="36">
        <f>(M73-M72)/M72*100</f>
        <v>72.415625830454417</v>
      </c>
      <c r="O73" s="36">
        <v>-33.94</v>
      </c>
      <c r="P73" s="37">
        <v>6963</v>
      </c>
      <c r="Q73" s="36">
        <f>(P73-P72)/P72*100</f>
        <v>60.363887609396592</v>
      </c>
      <c r="R73" s="43">
        <v>-30.68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9.15" customHeight="1" x14ac:dyDescent="0.3">
      <c r="A74" s="1"/>
      <c r="B74" s="32"/>
      <c r="C74" s="33"/>
      <c r="D74" s="23"/>
      <c r="E74" s="31"/>
      <c r="F74" s="42"/>
      <c r="G74" s="35"/>
      <c r="H74" s="36"/>
      <c r="I74" s="36"/>
      <c r="J74" s="37"/>
      <c r="K74" s="36"/>
      <c r="L74" s="36"/>
      <c r="M74" s="35"/>
      <c r="N74" s="36"/>
      <c r="O74" s="36"/>
      <c r="P74" s="37"/>
      <c r="Q74" s="36"/>
      <c r="R74" s="43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14.25" customHeight="1" x14ac:dyDescent="0.3">
      <c r="A75" s="1"/>
      <c r="B75" s="32" t="s">
        <v>35</v>
      </c>
      <c r="C75" s="33"/>
      <c r="D75" s="23">
        <v>0.16</v>
      </c>
      <c r="E75" s="31">
        <v>0.5</v>
      </c>
      <c r="F75" s="34" t="s">
        <v>67</v>
      </c>
      <c r="G75" s="35">
        <v>6633492</v>
      </c>
      <c r="H75" s="36">
        <f>(G75-G73)/G73*100</f>
        <v>-30.081254881458939</v>
      </c>
      <c r="I75" s="36">
        <v>18.37</v>
      </c>
      <c r="J75" s="37">
        <v>1180797</v>
      </c>
      <c r="K75" s="36">
        <f>(J75-J73)/J73*100</f>
        <v>-23.80868498024557</v>
      </c>
      <c r="L75" s="36">
        <v>13.18</v>
      </c>
      <c r="M75" s="35">
        <v>10709</v>
      </c>
      <c r="N75" s="36">
        <f>(M75-M73)/M73*100</f>
        <v>-17.470715166461158</v>
      </c>
      <c r="O75" s="36">
        <v>-12.01</v>
      </c>
      <c r="P75" s="37">
        <v>5928</v>
      </c>
      <c r="Q75" s="36">
        <f>(P75-P73)/P73*100</f>
        <v>-14.864282636794485</v>
      </c>
      <c r="R75" s="43">
        <v>-17.02</v>
      </c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customHeight="1" x14ac:dyDescent="0.3">
      <c r="A76" s="1"/>
      <c r="B76" s="32" t="s">
        <v>37</v>
      </c>
      <c r="C76" s="33"/>
      <c r="D76" s="23">
        <v>0.15</v>
      </c>
      <c r="E76" s="31">
        <v>0.52</v>
      </c>
      <c r="F76" s="34" t="s">
        <v>68</v>
      </c>
      <c r="G76" s="35">
        <v>7575796</v>
      </c>
      <c r="H76" s="36">
        <f>(G76-G75)/G75*100</f>
        <v>14.205248155873257</v>
      </c>
      <c r="I76" s="36">
        <v>-20.05</v>
      </c>
      <c r="J76" s="37">
        <v>1346803</v>
      </c>
      <c r="K76" s="36">
        <f>(J76-J75)/J75*100</f>
        <v>14.058809431257025</v>
      </c>
      <c r="L76" s="36">
        <v>-4.0199999999999996</v>
      </c>
      <c r="M76" s="35">
        <v>11236</v>
      </c>
      <c r="N76" s="36">
        <f>(M76-M75)/M75*100</f>
        <v>4.9210944065739097</v>
      </c>
      <c r="O76" s="36">
        <v>-34.909999999999997</v>
      </c>
      <c r="P76" s="37">
        <v>7022</v>
      </c>
      <c r="Q76" s="36">
        <f>(P76-P75)/P75*100</f>
        <v>18.454790823211876</v>
      </c>
      <c r="R76" s="43">
        <v>-17.78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customHeight="1" x14ac:dyDescent="0.3">
      <c r="A77" s="1"/>
      <c r="B77" s="32" t="s">
        <v>39</v>
      </c>
      <c r="C77" s="33"/>
      <c r="D77" s="23">
        <v>0.15</v>
      </c>
      <c r="E77" s="31">
        <v>0.42</v>
      </c>
      <c r="F77" s="34" t="s">
        <v>69</v>
      </c>
      <c r="G77" s="35">
        <v>5451288</v>
      </c>
      <c r="H77" s="36">
        <f>(G77-G76)/G76*100</f>
        <v>-28.043363364061019</v>
      </c>
      <c r="I77" s="36">
        <v>-32.700000000000003</v>
      </c>
      <c r="J77" s="37">
        <v>1187660</v>
      </c>
      <c r="K77" s="36">
        <f>(J77-J76)/J76*100</f>
        <v>-11.81635324542639</v>
      </c>
      <c r="L77" s="36">
        <v>-18.79</v>
      </c>
      <c r="M77" s="35">
        <v>8395</v>
      </c>
      <c r="N77" s="36">
        <f>(M77-M76)/M76*100</f>
        <v>-25.284798860804557</v>
      </c>
      <c r="O77" s="36">
        <v>-45.09</v>
      </c>
      <c r="P77" s="37">
        <v>4963</v>
      </c>
      <c r="Q77" s="36">
        <f>(P77-P76)/P76*100</f>
        <v>-29.32213044716605</v>
      </c>
      <c r="R77" s="43">
        <v>-48.53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6.6" customHeight="1" x14ac:dyDescent="0.3">
      <c r="A78" s="1"/>
      <c r="B78" s="32"/>
      <c r="C78" s="33"/>
      <c r="D78" s="23"/>
      <c r="E78" s="31"/>
      <c r="F78" s="42"/>
      <c r="G78" s="35"/>
      <c r="H78" s="36"/>
      <c r="I78" s="36"/>
      <c r="J78" s="37"/>
      <c r="K78" s="36"/>
      <c r="L78" s="36"/>
      <c r="M78" s="35"/>
      <c r="N78" s="36"/>
      <c r="O78" s="36"/>
      <c r="P78" s="37"/>
      <c r="Q78" s="36"/>
      <c r="R78" s="43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12" customHeight="1" x14ac:dyDescent="0.3">
      <c r="A79" s="1"/>
      <c r="B79" s="32" t="s">
        <v>40</v>
      </c>
      <c r="C79" s="33"/>
      <c r="D79" s="23">
        <v>0.14000000000000001</v>
      </c>
      <c r="E79" s="31">
        <v>0.45</v>
      </c>
      <c r="F79" s="34" t="s">
        <v>64</v>
      </c>
      <c r="G79" s="35">
        <v>9115170</v>
      </c>
      <c r="H79" s="36">
        <f>(G79-G77)/G77*100</f>
        <v>67.211308593492035</v>
      </c>
      <c r="I79" s="36">
        <v>21.86</v>
      </c>
      <c r="J79" s="37">
        <v>1548040</v>
      </c>
      <c r="K79" s="36">
        <f>(J79-J77)/J77*100</f>
        <v>30.343701059225701</v>
      </c>
      <c r="L79" s="36">
        <v>14.9</v>
      </c>
      <c r="M79" s="35">
        <v>13017</v>
      </c>
      <c r="N79" s="36">
        <f>(M79-M77)/M77*100</f>
        <v>55.056581298391905</v>
      </c>
      <c r="O79" s="36">
        <v>-5.89</v>
      </c>
      <c r="P79" s="37">
        <v>6904</v>
      </c>
      <c r="Q79" s="36">
        <f>(P79-P77)/P77*100</f>
        <v>39.109409631271404</v>
      </c>
      <c r="R79" s="43">
        <v>8.01</v>
      </c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25" customHeight="1" x14ac:dyDescent="0.3">
      <c r="A80" s="1"/>
      <c r="B80" s="32" t="s">
        <v>42</v>
      </c>
      <c r="C80" s="33"/>
      <c r="D80" s="23">
        <v>0.13</v>
      </c>
      <c r="E80" s="31">
        <v>0.39</v>
      </c>
      <c r="F80" s="34" t="s">
        <v>70</v>
      </c>
      <c r="G80" s="35">
        <v>7507717</v>
      </c>
      <c r="H80" s="36">
        <f>(G80-G79)/G79*100</f>
        <v>-17.634920687162172</v>
      </c>
      <c r="I80" s="36">
        <v>-12.47</v>
      </c>
      <c r="J80" s="37">
        <v>1399143</v>
      </c>
      <c r="K80" s="36">
        <f>(J80-J79)/J79*100</f>
        <v>-9.6184207126430845</v>
      </c>
      <c r="L80" s="36">
        <v>-5.53</v>
      </c>
      <c r="M80" s="35">
        <v>9708</v>
      </c>
      <c r="N80" s="36">
        <f>(M80-M79)/M79*100</f>
        <v>-25.420603825766307</v>
      </c>
      <c r="O80" s="36">
        <v>-31.41</v>
      </c>
      <c r="P80" s="37">
        <v>5445</v>
      </c>
      <c r="Q80" s="36">
        <f>(P80-P79)/P79*100</f>
        <v>-21.132676709154115</v>
      </c>
      <c r="R80" s="43">
        <v>-19.690000000000001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customHeight="1" x14ac:dyDescent="0.3">
      <c r="A81" s="1"/>
      <c r="B81" s="32" t="s">
        <v>43</v>
      </c>
      <c r="C81" s="33"/>
      <c r="D81" s="23">
        <v>0.14000000000000001</v>
      </c>
      <c r="E81" s="31">
        <v>0.39</v>
      </c>
      <c r="F81" s="34" t="s">
        <v>71</v>
      </c>
      <c r="G81" s="35">
        <v>5603591</v>
      </c>
      <c r="H81" s="36">
        <f>(G81-G80)/G80*100</f>
        <v>-25.36225060161431</v>
      </c>
      <c r="I81" s="36">
        <v>-30.81</v>
      </c>
      <c r="J81" s="37">
        <v>1134644</v>
      </c>
      <c r="K81" s="36">
        <f>(J81-J80)/J80*100</f>
        <v>-18.904357881932011</v>
      </c>
      <c r="L81" s="36">
        <v>-19.16</v>
      </c>
      <c r="M81" s="35">
        <v>7716</v>
      </c>
      <c r="N81" s="36">
        <f>(M81-M80)/M80*100</f>
        <v>-20.519159456118665</v>
      </c>
      <c r="O81" s="36">
        <v>-39.950000000000003</v>
      </c>
      <c r="P81" s="37">
        <v>4387</v>
      </c>
      <c r="Q81" s="36">
        <f>(P81-P80)/P80*100</f>
        <v>-19.430670339761249</v>
      </c>
      <c r="R81" s="43">
        <v>-22.97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6.6" customHeight="1" x14ac:dyDescent="0.3">
      <c r="A82" s="1"/>
      <c r="B82" s="32"/>
      <c r="C82" s="33"/>
      <c r="D82" s="23"/>
      <c r="E82" s="31"/>
      <c r="F82" s="42"/>
      <c r="G82" s="35"/>
      <c r="H82" s="36"/>
      <c r="I82" s="36"/>
      <c r="J82" s="37"/>
      <c r="K82" s="36"/>
      <c r="L82" s="36"/>
      <c r="M82" s="35"/>
      <c r="N82" s="36"/>
      <c r="O82" s="36"/>
      <c r="P82" s="37"/>
      <c r="Q82" s="36"/>
      <c r="R82" s="43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14.25" customHeight="1" x14ac:dyDescent="0.3">
      <c r="A83" s="1"/>
      <c r="B83" s="32" t="s">
        <v>44</v>
      </c>
      <c r="C83" s="33"/>
      <c r="D83" s="23">
        <v>0.13</v>
      </c>
      <c r="E83" s="31">
        <v>0.44</v>
      </c>
      <c r="F83" s="34" t="s">
        <v>64</v>
      </c>
      <c r="G83" s="35">
        <v>9137317</v>
      </c>
      <c r="H83" s="36">
        <f>(G83-G81)/G81*100</f>
        <v>63.061811613302964</v>
      </c>
      <c r="I83" s="36">
        <v>19.940000000000001</v>
      </c>
      <c r="J83" s="37">
        <v>1500481</v>
      </c>
      <c r="K83" s="36">
        <f>(J83-J81)/J81*100</f>
        <v>32.242447851484698</v>
      </c>
      <c r="L83" s="36">
        <v>17.399999999999999</v>
      </c>
      <c r="M83" s="35">
        <v>12123</v>
      </c>
      <c r="N83" s="36">
        <f>(M83-M81)/M81*100</f>
        <v>57.11508553654744</v>
      </c>
      <c r="O83" s="36">
        <v>-7.34</v>
      </c>
      <c r="P83" s="37">
        <v>6552</v>
      </c>
      <c r="Q83" s="36">
        <f>(P83-P81)/P81*100</f>
        <v>49.35035331661728</v>
      </c>
      <c r="R83" s="43">
        <v>8.76</v>
      </c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customHeight="1" x14ac:dyDescent="0.3">
      <c r="A84" s="1"/>
      <c r="B84" s="32" t="s">
        <v>46</v>
      </c>
      <c r="C84" s="33"/>
      <c r="D84" s="23">
        <v>0.13</v>
      </c>
      <c r="E84" s="31">
        <v>0.34</v>
      </c>
      <c r="F84" s="34" t="s">
        <v>68</v>
      </c>
      <c r="G84" s="35">
        <v>7361700</v>
      </c>
      <c r="H84" s="36">
        <f>(G84-G83)/G83*100</f>
        <v>-19.432586173818859</v>
      </c>
      <c r="I84" s="36">
        <v>-7.92</v>
      </c>
      <c r="J84" s="37">
        <v>1300529</v>
      </c>
      <c r="K84" s="36">
        <f>(J84-J83)/J83*100</f>
        <v>-13.325860174170817</v>
      </c>
      <c r="L84" s="36">
        <v>-4.12</v>
      </c>
      <c r="M84" s="35">
        <v>9231</v>
      </c>
      <c r="N84" s="36">
        <f>(M84-M83)/M83*100</f>
        <v>-23.855481316505816</v>
      </c>
      <c r="O84" s="36">
        <v>-23.6</v>
      </c>
      <c r="P84" s="37">
        <v>4360</v>
      </c>
      <c r="Q84" s="36">
        <f>(P84-P83)/P83*100</f>
        <v>-33.45543345543345</v>
      </c>
      <c r="R84" s="43">
        <v>-27.19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customHeight="1" x14ac:dyDescent="0.3">
      <c r="A85" s="1"/>
      <c r="B85" s="32" t="s">
        <v>48</v>
      </c>
      <c r="C85" s="33"/>
      <c r="D85" s="23">
        <v>0.14000000000000001</v>
      </c>
      <c r="E85" s="31">
        <v>0.38</v>
      </c>
      <c r="F85" s="34" t="s">
        <v>72</v>
      </c>
      <c r="G85" s="35">
        <v>5597005</v>
      </c>
      <c r="H85" s="36">
        <f>(G85-G84)/G84*100</f>
        <v>-23.971297390548379</v>
      </c>
      <c r="I85" s="36">
        <v>-8.1199999999999992</v>
      </c>
      <c r="J85" s="37">
        <v>1228653</v>
      </c>
      <c r="K85" s="36">
        <f>(J85-J84)/J84*100</f>
        <v>-5.5266741456745674</v>
      </c>
      <c r="L85" s="36">
        <v>-4.28</v>
      </c>
      <c r="M85" s="35">
        <v>7698</v>
      </c>
      <c r="N85" s="36">
        <f>(M85-M84)/M84*100</f>
        <v>-16.607084822879429</v>
      </c>
      <c r="O85" s="36">
        <v>-30.54</v>
      </c>
      <c r="P85" s="37">
        <v>4611</v>
      </c>
      <c r="Q85" s="36">
        <f>(P85-P84)/P84*100</f>
        <v>5.7568807339449544</v>
      </c>
      <c r="R85" s="43">
        <v>-8.51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7.5" customHeight="1" x14ac:dyDescent="0.3">
      <c r="A86" s="1"/>
      <c r="B86" s="32"/>
      <c r="C86" s="33"/>
      <c r="D86" s="23"/>
      <c r="E86" s="31"/>
      <c r="F86" s="42"/>
      <c r="G86" s="35"/>
      <c r="H86" s="36"/>
      <c r="I86" s="36"/>
      <c r="J86" s="37"/>
      <c r="K86" s="36"/>
      <c r="L86" s="36"/>
      <c r="M86" s="35"/>
      <c r="N86" s="36"/>
      <c r="O86" s="36"/>
      <c r="P86" s="37"/>
      <c r="Q86" s="36"/>
      <c r="R86" s="43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6.350000000000001" customHeight="1" x14ac:dyDescent="0.3">
      <c r="A87" s="1"/>
      <c r="B87" s="32" t="s">
        <v>73</v>
      </c>
      <c r="C87" s="33"/>
      <c r="D87" s="23">
        <v>0.11</v>
      </c>
      <c r="E87" s="31">
        <v>0.37</v>
      </c>
      <c r="F87" s="34" t="s">
        <v>66</v>
      </c>
      <c r="G87" s="35">
        <v>9549985</v>
      </c>
      <c r="H87" s="36">
        <f>(G87-G85)/G85*100</f>
        <v>70.626701244683545</v>
      </c>
      <c r="I87" s="36">
        <f>(G87-G71)/G71*100</f>
        <v>-2.1764193173911037</v>
      </c>
      <c r="J87" s="37">
        <v>1571860</v>
      </c>
      <c r="K87" s="36">
        <f>(J87-J85)/J85*100</f>
        <v>27.933598827333672</v>
      </c>
      <c r="L87" s="36">
        <f>(J87-J71)/J71*100</f>
        <v>0.43448813464020547</v>
      </c>
      <c r="M87" s="35">
        <v>10590</v>
      </c>
      <c r="N87" s="36">
        <f>(M87-M85)/M85*100</f>
        <v>37.568199532346064</v>
      </c>
      <c r="O87" s="36">
        <f>(M87-M71)/M71*100</f>
        <v>-29.045226130653269</v>
      </c>
      <c r="P87" s="37">
        <v>5805</v>
      </c>
      <c r="Q87" s="36">
        <f>(P87-P85)/P85*100</f>
        <v>25.894599869876384</v>
      </c>
      <c r="R87" s="43">
        <v>-29.79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16.350000000000001" customHeight="1" x14ac:dyDescent="0.3">
      <c r="A88" s="1"/>
      <c r="B88" s="32" t="s">
        <v>30</v>
      </c>
      <c r="C88" s="33" t="s">
        <v>31</v>
      </c>
      <c r="D88" s="23">
        <v>0.12</v>
      </c>
      <c r="E88" s="31">
        <v>0.35</v>
      </c>
      <c r="F88" s="34" t="s">
        <v>65</v>
      </c>
      <c r="G88" s="35">
        <v>4467709</v>
      </c>
      <c r="H88" s="36">
        <f>(G88-G87)/G87*100</f>
        <v>-53.217633326125643</v>
      </c>
      <c r="I88" s="36">
        <f>(G88-G72)/G72*100</f>
        <v>-14.904427905470719</v>
      </c>
      <c r="J88" s="37">
        <v>879900</v>
      </c>
      <c r="K88" s="36">
        <f>(J88-J87)/J87*100</f>
        <v>-44.021732215337245</v>
      </c>
      <c r="L88" s="36">
        <f>(J88-J72)/J72*100</f>
        <v>-9.7847506597739837</v>
      </c>
      <c r="M88" s="35">
        <v>5496</v>
      </c>
      <c r="N88" s="36">
        <f>(M88-M87)/M87*100</f>
        <v>-48.10198300283286</v>
      </c>
      <c r="O88" s="36">
        <f>(M88-M72)/M72*100</f>
        <v>-26.973159712994949</v>
      </c>
      <c r="P88" s="37">
        <v>3071</v>
      </c>
      <c r="Q88" s="54">
        <f>(P88-P87)/P87*100</f>
        <v>-47.097329888027559</v>
      </c>
      <c r="R88" s="39">
        <v>-29.27</v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6.350000000000001" customHeight="1" x14ac:dyDescent="0.3">
      <c r="A89" s="1"/>
      <c r="B89" s="32" t="s">
        <v>78</v>
      </c>
      <c r="C89" s="33"/>
      <c r="D89" s="23">
        <v>0.12</v>
      </c>
      <c r="E89" s="31">
        <v>0.33</v>
      </c>
      <c r="F89" s="34" t="s">
        <v>79</v>
      </c>
      <c r="G89" s="35">
        <v>6961035</v>
      </c>
      <c r="H89" s="36">
        <f>(G89-G88)/G88*100</f>
        <v>55.807708156462297</v>
      </c>
      <c r="I89" s="36">
        <f>(G89-G73)/G73*100</f>
        <v>-26.628865772922701</v>
      </c>
      <c r="J89" s="37">
        <v>1247455</v>
      </c>
      <c r="K89" s="36">
        <f>(J89-J88)/J88*100</f>
        <v>41.772360495510853</v>
      </c>
      <c r="L89" s="36">
        <f>(J89-J73)/J73*100</f>
        <v>-19.507555593410416</v>
      </c>
      <c r="M89" s="35">
        <v>8059</v>
      </c>
      <c r="N89" s="36">
        <f>(M89-M88)/M88*100</f>
        <v>46.633915574963609</v>
      </c>
      <c r="O89" s="36">
        <f>(M89-M73)/M73*100</f>
        <v>-37.893033292231813</v>
      </c>
      <c r="P89" s="37">
        <v>4121</v>
      </c>
      <c r="Q89" s="54">
        <f>(P89-P88)/P88*100</f>
        <v>34.190817323347446</v>
      </c>
      <c r="R89" s="39">
        <f>(P89-P73)/P73*100</f>
        <v>-40.815740341806695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20.25" customHeight="1" x14ac:dyDescent="0.3">
      <c r="B90" s="64" t="s">
        <v>80</v>
      </c>
      <c r="C90" s="64"/>
      <c r="D90" s="23">
        <f>M90/G90*100</f>
        <v>0.11509276848945425</v>
      </c>
      <c r="E90" s="31">
        <f>P90/J90*100</f>
        <v>0.35134481234532194</v>
      </c>
      <c r="F90" s="25">
        <f>23+15+20</f>
        <v>58</v>
      </c>
      <c r="G90" s="35">
        <f>G87+G88+G89</f>
        <v>20978729</v>
      </c>
      <c r="H90" s="55"/>
      <c r="I90" s="36">
        <f>(G90-G91)/G91*100</f>
        <v>-14.372926131929519</v>
      </c>
      <c r="J90" s="37">
        <f>J87+J88+J89</f>
        <v>3699215</v>
      </c>
      <c r="K90" s="55"/>
      <c r="L90" s="36">
        <f>(J90-J91)/J91*100</f>
        <v>-9.5584709986594696</v>
      </c>
      <c r="M90" s="35">
        <f>M87+M88+M89</f>
        <v>24145</v>
      </c>
      <c r="N90" s="55"/>
      <c r="O90" s="36">
        <f>(M90-M91)/M91*100</f>
        <v>-31.845767352584186</v>
      </c>
      <c r="P90" s="37">
        <f>P87+P88+P89</f>
        <v>12997</v>
      </c>
      <c r="Q90" s="55"/>
      <c r="R90" s="39">
        <f>(P90-P91)/P91*100</f>
        <v>-33.59730240637613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5.75" customHeight="1" x14ac:dyDescent="0.3">
      <c r="B91" s="65" t="s">
        <v>81</v>
      </c>
      <c r="C91" s="65"/>
      <c r="D91" s="57">
        <f>M91/G91*100</f>
        <v>0.1445993389744504</v>
      </c>
      <c r="E91" s="58">
        <f>P91/J91*100</f>
        <v>0.47853721590749343</v>
      </c>
      <c r="F91" s="59">
        <f>22+15+23</f>
        <v>60</v>
      </c>
      <c r="G91" s="60">
        <f>G71+G72+G73</f>
        <v>24500112</v>
      </c>
      <c r="H91" s="56"/>
      <c r="I91" s="62">
        <f>(G91-25722208)/25722208*100</f>
        <v>-4.7511317846430607</v>
      </c>
      <c r="J91" s="61">
        <f>J71+J72+J73</f>
        <v>4090173</v>
      </c>
      <c r="K91" s="56"/>
      <c r="L91" s="62">
        <f>(J91-4030399)/4030399*100</f>
        <v>1.4830789705932341</v>
      </c>
      <c r="M91" s="60">
        <f>M71+M72+M73</f>
        <v>35427</v>
      </c>
      <c r="N91" s="56"/>
      <c r="O91" s="62">
        <f>(M91-45322)/45322*100</f>
        <v>-21.832664048365032</v>
      </c>
      <c r="P91" s="61">
        <f>P71+P72+P73</f>
        <v>19573</v>
      </c>
      <c r="Q91" s="56"/>
      <c r="R91" s="63">
        <f>(P91-21885)/21885*100</f>
        <v>-10.564313456705506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15.75" customHeight="1" x14ac:dyDescent="0.3">
      <c r="B92" s="44"/>
      <c r="C92" s="44"/>
      <c r="D92" s="31"/>
      <c r="E92" s="31"/>
      <c r="F92" s="45"/>
      <c r="G92" s="46"/>
      <c r="H92" s="47"/>
      <c r="I92" s="47"/>
      <c r="J92" s="46"/>
      <c r="K92" s="47"/>
      <c r="L92" s="47"/>
      <c r="M92" s="46"/>
      <c r="N92" s="47"/>
      <c r="O92" s="47"/>
      <c r="P92" s="46"/>
      <c r="Q92" s="47"/>
      <c r="R92" s="4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0.199999999999999" customHeight="1" x14ac:dyDescent="0.3">
      <c r="B93" s="48" t="s">
        <v>74</v>
      </c>
      <c r="C93" s="49" t="s">
        <v>75</v>
      </c>
      <c r="D93" s="50"/>
      <c r="E93" s="51"/>
      <c r="F93" s="51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5.75" customHeight="1" x14ac:dyDescent="0.3">
      <c r="B94" s="48" t="s">
        <v>76</v>
      </c>
      <c r="C94" s="49" t="s">
        <v>77</v>
      </c>
      <c r="D94" s="50"/>
      <c r="E94" s="51"/>
      <c r="F94" s="51"/>
      <c r="G94" s="51"/>
      <c r="H94" s="51"/>
      <c r="I94" s="51"/>
      <c r="J94" s="53"/>
      <c r="K94" s="53"/>
      <c r="L94" s="53"/>
      <c r="M94" s="53"/>
      <c r="N94" s="53"/>
      <c r="O94" s="53"/>
      <c r="P94" s="53"/>
      <c r="Q94" s="53"/>
      <c r="R94" s="53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7" ht="7.2" customHeight="1" x14ac:dyDescent="0.3"/>
    <row r="98" ht="15.75" customHeight="1" x14ac:dyDescent="0.3"/>
    <row r="99" ht="17.7" customHeight="1" x14ac:dyDescent="0.3"/>
    <row r="100" ht="17.100000000000001" customHeight="1" x14ac:dyDescent="0.3"/>
    <row r="101" ht="7.65" customHeight="1" x14ac:dyDescent="0.3"/>
    <row r="102" ht="17.100000000000001" customHeight="1" x14ac:dyDescent="0.3"/>
    <row r="103" ht="17.100000000000001" customHeight="1" x14ac:dyDescent="0.3"/>
    <row r="104" ht="17.100000000000001" customHeight="1" x14ac:dyDescent="0.3"/>
    <row r="105" ht="8.6999999999999993" customHeight="1" x14ac:dyDescent="0.3"/>
    <row r="106" ht="14.25" customHeight="1" x14ac:dyDescent="0.3"/>
    <row r="107" ht="16.5" customHeight="1" x14ac:dyDescent="0.3"/>
    <row r="108" ht="12.75" customHeight="1" x14ac:dyDescent="0.3"/>
    <row r="109" ht="11.1" customHeight="1" x14ac:dyDescent="0.3"/>
    <row r="110" ht="10.65" customHeight="1" x14ac:dyDescent="0.3"/>
    <row r="111" ht="14.1" customHeight="1" x14ac:dyDescent="0.3"/>
  </sheetData>
  <mergeCells count="10">
    <mergeCell ref="B90:C90"/>
    <mergeCell ref="B91:C91"/>
    <mergeCell ref="B1:R1"/>
    <mergeCell ref="D3:E3"/>
    <mergeCell ref="G3:L3"/>
    <mergeCell ref="M3:R3"/>
    <mergeCell ref="H4:I4"/>
    <mergeCell ref="K4:L4"/>
    <mergeCell ref="N4:O4"/>
    <mergeCell ref="Q4:R4"/>
  </mergeCells>
  <phoneticPr fontId="13" type="noConversion"/>
  <pageMargins left="0.23611111111111099" right="0.23611111111111099" top="0.35416666666666702" bottom="0.35416666666666702" header="0.51180555555555496" footer="0.51180555555555496"/>
  <pageSetup paperSize="9" scale="71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陳勝傑</cp:lastModifiedBy>
  <cp:revision>74</cp:revision>
  <cp:lastPrinted>2019-04-26T01:09:21Z</cp:lastPrinted>
  <dcterms:created xsi:type="dcterms:W3CDTF">1998-09-21T15:00:50Z</dcterms:created>
  <dcterms:modified xsi:type="dcterms:W3CDTF">2019-04-26T01:09:22Z</dcterms:modified>
  <dc:language>zh-TW</dc:language>
</cp:coreProperties>
</file>