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91" i="1" l="1"/>
  <c r="R91" i="1"/>
  <c r="O91" i="1"/>
  <c r="L91" i="1"/>
  <c r="P91" i="1"/>
  <c r="P90" i="1"/>
  <c r="M91" i="1"/>
  <c r="M90" i="1"/>
  <c r="J91" i="1"/>
  <c r="J90" i="1"/>
  <c r="G91" i="1"/>
  <c r="G90" i="1"/>
  <c r="F91" i="1"/>
  <c r="F90" i="1"/>
  <c r="R89" i="1"/>
  <c r="Q89" i="1"/>
  <c r="O89" i="1"/>
  <c r="N89" i="1"/>
  <c r="L89" i="1"/>
  <c r="K89" i="1"/>
  <c r="I89" i="1"/>
  <c r="H89" i="1"/>
  <c r="E91" i="1" l="1"/>
  <c r="D91" i="1"/>
  <c r="R90" i="1"/>
  <c r="O90" i="1"/>
  <c r="L90" i="1"/>
  <c r="I90" i="1"/>
  <c r="E90" i="1"/>
  <c r="D90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<sst xmlns="http://schemas.openxmlformats.org/spreadsheetml/2006/main" count="231" uniqueCount="82">
  <si>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</si>
  <si>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</si>
  <si>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</si>
  <si>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</si>
  <si>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</si>
  <si>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</si>
  <si>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</si>
  <si>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</si>
  <si>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</si>
  <si>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</si>
  <si>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</si>
  <si>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</si>
  <si>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</si>
  <si>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</si>
  <si>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</si>
  <si>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</si>
  <si>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</si>
  <si>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</si>
  <si>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</si>
  <si>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</si>
  <si>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</si>
  <si>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</si>
  <si>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</si>
  <si>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</si>
  <si>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</si>
  <si>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</si>
  <si>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</si>
  <si>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</si>
  <si>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</si>
  <si>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</si>
  <si>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</si>
  <si>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</si>
  <si>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</si>
  <si>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</si>
  <si>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</si>
  <si>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</si>
  <si>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</si>
  <si>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</si>
  <si>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</si>
  <si>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</si>
  <si>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</si>
  <si>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</si>
  <si>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</si>
  <si>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</si>
  <si>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</si>
  <si>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</si>
  <si>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</si>
  <si>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</si>
  <si>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</si>
  <si>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</si>
  <si>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</si>
  <si>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</si>
  <si>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</si>
  <si>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</si>
  <si>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</si>
  <si>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</si>
  <si>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</si>
  <si>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</si>
  <si>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</si>
  <si>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</si>
  <si>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</si>
  <si>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</si>
  <si>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</si>
  <si>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</si>
  <si>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</si>
  <si>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</si>
  <si>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</si>
  <si>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</si>
  <si>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</si>
  <si>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</si>
  <si>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</si>
  <si>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</si>
  <si>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</si>
  <si>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</si>
  <si>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</si>
  <si>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</si>
  <si>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</si>
  <si>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</si>
  <si>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</si>
  <si>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</si>
  <si>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1-3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</si>
  <si>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1-3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</si>
</sst>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1"/>
  <sheetViews>
    <sheetView showGridLines="0" tabSelected="1" topLeftCell="F1" zoomScale="142" zoomScaleNormal="142" workbookViewId="0">
      <selection activeCell="K93" sqref="K93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7" t="s">
        <v>2</v>
      </c>
      <c r="E3" s="67"/>
      <c r="F3" s="5" t="s">
        <v>3</v>
      </c>
      <c r="G3" s="67" t="s">
        <v>4</v>
      </c>
      <c r="H3" s="67"/>
      <c r="I3" s="67"/>
      <c r="J3" s="67"/>
      <c r="K3" s="67"/>
      <c r="L3" s="67"/>
      <c r="M3" s="68" t="s">
        <v>5</v>
      </c>
      <c r="N3" s="68"/>
      <c r="O3" s="68"/>
      <c r="P3" s="68"/>
      <c r="Q3" s="68"/>
      <c r="R3" s="6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9" t="s">
        <v>11</v>
      </c>
      <c r="I4" s="69"/>
      <c r="J4" s="12" t="s">
        <v>12</v>
      </c>
      <c r="K4" s="70" t="s">
        <v>11</v>
      </c>
      <c r="L4" s="70"/>
      <c r="M4" s="10" t="s">
        <v>10</v>
      </c>
      <c r="N4" s="71" t="s">
        <v>11</v>
      </c>
      <c r="O4" s="71"/>
      <c r="P4" s="12" t="s">
        <v>12</v>
      </c>
      <c r="Q4" s="72" t="s">
        <v>11</v>
      </c>
      <c r="R4" s="7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f>(G89-G88)/G88*100</f>
        <v>55.807708156462297</v>
      </c>
      <c r="I89" s="36">
        <f>(G89-G73)/G73*100</f>
        <v>-26.628865772922701</v>
      </c>
      <c r="J89" s="37">
        <v>1247455</v>
      </c>
      <c r="K89" s="36">
        <f>(J89-J88)/J88*100</f>
        <v>41.772360495510853</v>
      </c>
      <c r="L89" s="36">
        <f>(J89-J73)/J73*100</f>
        <v>-19.507555593410416</v>
      </c>
      <c r="M89" s="35">
        <v>8059</v>
      </c>
      <c r="N89" s="36">
        <f>(M89-M88)/M88*100</f>
        <v>46.633915574963609</v>
      </c>
      <c r="O89" s="36">
        <f>(M89-M73)/M73*100</f>
        <v>-37.893033292231813</v>
      </c>
      <c r="P89" s="37">
        <v>4121</v>
      </c>
      <c r="Q89" s="54">
        <f>(P89-P88)/P88*100</f>
        <v>34.190817323347446</v>
      </c>
      <c r="R89" s="39">
        <f>(P89-P73)/P73*100</f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20.25" customHeight="1" x14ac:dyDescent="0.3">
      <c r="B90" s="64" t="s">
        <v>80</v>
      </c>
      <c r="C90" s="64"/>
      <c r="D90" s="23">
        <f>M90/G90*100</f>
        <v>0.11509276848945425</v>
      </c>
      <c r="E90" s="31">
        <f>P90/J90*100</f>
        <v>0.35134481234532194</v>
      </c>
      <c r="F90" s="25">
        <f>23+15+20</f>
        <v>58</v>
      </c>
      <c r="G90" s="35">
        <f>G87+G88+G89</f>
        <v>20978729</v>
      </c>
      <c r="H90" s="55"/>
      <c r="I90" s="36">
        <f>(G90-G91)/G91*100</f>
        <v>-14.372926131929519</v>
      </c>
      <c r="J90" s="37">
        <f>J87+J88+J89</f>
        <v>3699215</v>
      </c>
      <c r="K90" s="55"/>
      <c r="L90" s="36">
        <f>(J90-J91)/J91*100</f>
        <v>-9.5584709986594696</v>
      </c>
      <c r="M90" s="35">
        <f>M87+M88+M89</f>
        <v>24145</v>
      </c>
      <c r="N90" s="55"/>
      <c r="O90" s="36">
        <f>(M90-M91)/M91*100</f>
        <v>-31.845767352584186</v>
      </c>
      <c r="P90" s="37">
        <f>P87+P88+P89</f>
        <v>12997</v>
      </c>
      <c r="Q90" s="55"/>
      <c r="R90" s="39">
        <f>(P90-P91)/P91*100</f>
        <v>-33.59730240637613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5.75" customHeight="1" x14ac:dyDescent="0.3">
      <c r="B91" s="65" t="s">
        <v>81</v>
      </c>
      <c r="C91" s="65"/>
      <c r="D91" s="57">
        <f>M91/G91*100</f>
        <v>0.1445993389744504</v>
      </c>
      <c r="E91" s="58">
        <f>P91/J91*100</f>
        <v>0.47853721590749343</v>
      </c>
      <c r="F91" s="59">
        <f>22+15+23</f>
        <v>60</v>
      </c>
      <c r="G91" s="60">
        <f>G71+G72+G73</f>
        <v>24500112</v>
      </c>
      <c r="H91" s="56"/>
      <c r="I91" s="62">
        <f>(G91-25722208)/25722208*100</f>
        <v>-4.7511317846430607</v>
      </c>
      <c r="J91" s="61">
        <f>J71+J72+J73</f>
        <v>4090173</v>
      </c>
      <c r="K91" s="56"/>
      <c r="L91" s="62">
        <f>(J91-4030399)/4030399*100</f>
        <v>1.4830789705932341</v>
      </c>
      <c r="M91" s="60">
        <f>M71+M72+M73</f>
        <v>35427</v>
      </c>
      <c r="N91" s="56"/>
      <c r="O91" s="62">
        <f>(M91-45322)/45322*100</f>
        <v>-21.832664048365032</v>
      </c>
      <c r="P91" s="61">
        <f>P71+P72+P73</f>
        <v>19573</v>
      </c>
      <c r="Q91" s="56"/>
      <c r="R91" s="63">
        <f>(P91-21885)/21885*100</f>
        <v>-10.564313456705506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.75" customHeight="1" x14ac:dyDescent="0.3">
      <c r="B92" s="44"/>
      <c r="C92" s="44"/>
      <c r="D92" s="31"/>
      <c r="E92" s="31"/>
      <c r="F92" s="45"/>
      <c r="G92" s="46"/>
      <c r="H92" s="47"/>
      <c r="I92" s="47"/>
      <c r="J92" s="46"/>
      <c r="K92" s="47"/>
      <c r="L92" s="47"/>
      <c r="M92" s="46"/>
      <c r="N92" s="47"/>
      <c r="O92" s="47"/>
      <c r="P92" s="46"/>
      <c r="Q92" s="47"/>
      <c r="R92" s="4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0.199999999999999" customHeight="1" x14ac:dyDescent="0.3">
      <c r="B93" s="48" t="s">
        <v>74</v>
      </c>
      <c r="C93" s="49" t="s">
        <v>75</v>
      </c>
      <c r="D93" s="50"/>
      <c r="E93" s="51"/>
      <c r="F93" s="5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5.75" customHeight="1" x14ac:dyDescent="0.3">
      <c r="B94" s="48" t="s">
        <v>76</v>
      </c>
      <c r="C94" s="49" t="s">
        <v>77</v>
      </c>
      <c r="D94" s="50"/>
      <c r="E94" s="51"/>
      <c r="F94" s="51"/>
      <c r="G94" s="51"/>
      <c r="H94" s="51"/>
      <c r="I94" s="51"/>
      <c r="J94" s="53"/>
      <c r="K94" s="53"/>
      <c r="L94" s="53"/>
      <c r="M94" s="53"/>
      <c r="N94" s="53"/>
      <c r="O94" s="53"/>
      <c r="P94" s="53"/>
      <c r="Q94" s="53"/>
      <c r="R94" s="53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7" ht="7.2" customHeight="1" x14ac:dyDescent="0.3"/>
    <row r="98" ht="15.75" customHeight="1" x14ac:dyDescent="0.3"/>
    <row r="99" ht="17.7" customHeight="1" x14ac:dyDescent="0.3"/>
    <row r="100" ht="17.100000000000001" customHeight="1" x14ac:dyDescent="0.3"/>
    <row r="101" ht="7.65" customHeight="1" x14ac:dyDescent="0.3"/>
    <row r="102" ht="17.100000000000001" customHeight="1" x14ac:dyDescent="0.3"/>
    <row r="103" ht="17.100000000000001" customHeight="1" x14ac:dyDescent="0.3"/>
    <row r="104" ht="17.100000000000001" customHeight="1" x14ac:dyDescent="0.3"/>
    <row r="105" ht="8.6999999999999993" customHeight="1" x14ac:dyDescent="0.3"/>
    <row r="106" ht="14.25" customHeight="1" x14ac:dyDescent="0.3"/>
    <row r="107" ht="16.5" customHeight="1" x14ac:dyDescent="0.3"/>
    <row r="108" ht="12.75" customHeight="1" x14ac:dyDescent="0.3"/>
    <row r="109" ht="11.1" customHeight="1" x14ac:dyDescent="0.3"/>
    <row r="110" ht="10.65" customHeight="1" x14ac:dyDescent="0.3"/>
    <row r="111" ht="14.1" customHeight="1" x14ac:dyDescent="0.3"/>
  </sheetData>
  <mergeCells count="10">
    <mergeCell ref="B90:C90"/>
    <mergeCell ref="B91:C91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2019-04-26T01:09:21Z</cp:lastPrinted>
  <dcterms:created xsi:type="dcterms:W3CDTF">1998-09-21T15:00:50Z</dcterms:created>
  <dcterms:modified xsi:type="dcterms:W3CDTF">2019-04-26T01:09:22Z</dcterms:modified>
  <dc:language>zh-TW</dc:language>
</cp:coreProperties>
</file>