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6" windowWidth="23256" windowHeight="12552"/>
  </bookViews>
  <sheets>
    <sheet name="附表1" sheetId="1" r:id="rId1"/>
    <sheet name="附表2" sheetId="2" r:id="rId2"/>
    <sheet name="附圖1" sheetId="4" r:id="rId3"/>
    <sheet name="附圖2" sheetId="5" r:id="rId4"/>
  </sheets>
  <externalReferences>
    <externalReference r:id="rId5"/>
  </externalReferences>
  <definedNames>
    <definedName name="_xlnm.Print_Area" localSheetId="0">附表1!$A$1:$E$64</definedName>
    <definedName name="_xlnm.Print_Area" localSheetId="1">附表2!$A$1:$G$50</definedName>
    <definedName name="_xlnm.Print_Area" localSheetId="2">附圖1!$A$1:$N$29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K7" i="5" l="1"/>
  <c r="AK6" i="5"/>
  <c r="AK5" i="5"/>
  <c r="AQ4" i="5"/>
  <c r="AN4" i="5"/>
  <c r="AK4" i="5"/>
  <c r="AQ3" i="5"/>
  <c r="AN3" i="5"/>
  <c r="AK3" i="5"/>
  <c r="BO87" i="4"/>
  <c r="BN87" i="4"/>
  <c r="BM87" i="4"/>
  <c r="BO86" i="4"/>
  <c r="BN86" i="4"/>
  <c r="BM86" i="4"/>
  <c r="BO85" i="4"/>
  <c r="BN85" i="4"/>
  <c r="BM85" i="4"/>
  <c r="BO84" i="4"/>
  <c r="BN84" i="4"/>
  <c r="BM84" i="4"/>
  <c r="BO83" i="4"/>
  <c r="BN83" i="4"/>
  <c r="BM83" i="4"/>
  <c r="BO82" i="4"/>
  <c r="BN82" i="4"/>
  <c r="BM82" i="4"/>
  <c r="BO81" i="4"/>
  <c r="BN81" i="4"/>
  <c r="BM81" i="4"/>
  <c r="BO80" i="4"/>
  <c r="BN80" i="4"/>
  <c r="BM80" i="4"/>
  <c r="BO58" i="4"/>
  <c r="BN58" i="4"/>
  <c r="BM58" i="4"/>
  <c r="BO57" i="4"/>
  <c r="BN57" i="4"/>
  <c r="BM57" i="4"/>
  <c r="BO56" i="4"/>
  <c r="BN56" i="4"/>
  <c r="BM56" i="4"/>
  <c r="BO55" i="4"/>
  <c r="BN55" i="4"/>
  <c r="BM55" i="4"/>
  <c r="BO54" i="4"/>
  <c r="BN54" i="4"/>
  <c r="BM54" i="4"/>
  <c r="BO53" i="4"/>
  <c r="BN53" i="4"/>
  <c r="BM53" i="4"/>
  <c r="BO52" i="4"/>
  <c r="BN52" i="4"/>
  <c r="BM52" i="4"/>
  <c r="BO51" i="4"/>
  <c r="BN51" i="4"/>
  <c r="BM51" i="4"/>
  <c r="BO50" i="4"/>
  <c r="BN50" i="4"/>
  <c r="BM50" i="4"/>
  <c r="BO49" i="4"/>
  <c r="BN49" i="4"/>
  <c r="BM49" i="4"/>
  <c r="BO48" i="4"/>
  <c r="BN48" i="4"/>
  <c r="BM48" i="4"/>
  <c r="BO47" i="4"/>
  <c r="BN47" i="4"/>
  <c r="BM47" i="4"/>
  <c r="BO46" i="4"/>
  <c r="BN46" i="4"/>
  <c r="BM46" i="4"/>
  <c r="BO45" i="4"/>
  <c r="BN45" i="4"/>
  <c r="BM45" i="4"/>
  <c r="BO44" i="4"/>
  <c r="BN44" i="4"/>
  <c r="BM44" i="4"/>
  <c r="BO43" i="4"/>
  <c r="BN43" i="4"/>
  <c r="BM43" i="4"/>
  <c r="BO42" i="4"/>
  <c r="BN42" i="4"/>
  <c r="BM42" i="4"/>
  <c r="BO41" i="4"/>
  <c r="BN41" i="4"/>
  <c r="BM41" i="4"/>
  <c r="BO40" i="4"/>
  <c r="BN40" i="4"/>
  <c r="BM40" i="4"/>
  <c r="BO39" i="4"/>
  <c r="BN39" i="4"/>
  <c r="BM39" i="4"/>
  <c r="BF39" i="4"/>
  <c r="BE39" i="4"/>
  <c r="BD39" i="4"/>
  <c r="BO38" i="4"/>
  <c r="BN38" i="4"/>
  <c r="BM38" i="4"/>
  <c r="BF38" i="4"/>
  <c r="BE38" i="4"/>
  <c r="BD38" i="4"/>
  <c r="BO37" i="4"/>
  <c r="BN37" i="4"/>
  <c r="BM37" i="4"/>
  <c r="BF37" i="4"/>
  <c r="BE37" i="4"/>
  <c r="BD37" i="4"/>
  <c r="BO36" i="4"/>
  <c r="BN36" i="4"/>
  <c r="BM36" i="4"/>
  <c r="BF36" i="4"/>
  <c r="BE36" i="4"/>
  <c r="BD36" i="4"/>
  <c r="BF35" i="4"/>
  <c r="BE35" i="4"/>
  <c r="BD35" i="4"/>
  <c r="BO34" i="4"/>
  <c r="BN34" i="4"/>
  <c r="BM34" i="4"/>
  <c r="BF34" i="4"/>
  <c r="BE34" i="4"/>
  <c r="BD34" i="4"/>
  <c r="BO33" i="4"/>
  <c r="BN33" i="4"/>
  <c r="BM33" i="4"/>
  <c r="BF33" i="4"/>
  <c r="BE33" i="4"/>
  <c r="BD33" i="4"/>
  <c r="BO32" i="4"/>
  <c r="BN32" i="4"/>
  <c r="BM32" i="4"/>
  <c r="BF32" i="4"/>
  <c r="BE32" i="4"/>
  <c r="BD32" i="4"/>
  <c r="BO31" i="4"/>
  <c r="BN31" i="4"/>
  <c r="BM31" i="4"/>
  <c r="BF31" i="4"/>
  <c r="BE31" i="4"/>
  <c r="BD31" i="4"/>
  <c r="BO30" i="4"/>
  <c r="BN30" i="4"/>
  <c r="BM30" i="4"/>
  <c r="BO29" i="4"/>
  <c r="BN29" i="4"/>
  <c r="BM29" i="4"/>
  <c r="BO28" i="4"/>
  <c r="BN28" i="4"/>
  <c r="BM28" i="4"/>
  <c r="BO27" i="4"/>
  <c r="BN27" i="4"/>
  <c r="BM27" i="4"/>
  <c r="BO26" i="4"/>
  <c r="BN26" i="4"/>
  <c r="BM26" i="4"/>
  <c r="BO25" i="4"/>
  <c r="BN25" i="4"/>
  <c r="BM25" i="4"/>
  <c r="BO24" i="4"/>
  <c r="BN24" i="4"/>
  <c r="BM24" i="4"/>
  <c r="BO23" i="4"/>
  <c r="BN23" i="4"/>
  <c r="BM23" i="4"/>
  <c r="BO22" i="4"/>
  <c r="BN22" i="4"/>
  <c r="BM22" i="4"/>
  <c r="BO21" i="4"/>
  <c r="BN21" i="4"/>
  <c r="BM21" i="4"/>
  <c r="BO20" i="4"/>
  <c r="BN20" i="4"/>
  <c r="BM20" i="4"/>
  <c r="BO19" i="4"/>
  <c r="BN19" i="4"/>
  <c r="BM19" i="4"/>
  <c r="BO18" i="4"/>
  <c r="BN18" i="4"/>
  <c r="BM18" i="4"/>
  <c r="BO17" i="4"/>
  <c r="BN17" i="4"/>
  <c r="BM17" i="4"/>
  <c r="BO16" i="4"/>
  <c r="BN16" i="4"/>
  <c r="BM16" i="4"/>
  <c r="BO15" i="4"/>
  <c r="BN15" i="4"/>
  <c r="BM15" i="4"/>
  <c r="BO14" i="4"/>
  <c r="BN14" i="4"/>
  <c r="BM14" i="4"/>
  <c r="BO13" i="4"/>
  <c r="BN13" i="4"/>
  <c r="BM13" i="4"/>
  <c r="BO12" i="4"/>
  <c r="BN12" i="4"/>
  <c r="BM12" i="4"/>
  <c r="BO11" i="4"/>
  <c r="BN11" i="4"/>
  <c r="BM11" i="4"/>
  <c r="BO10" i="4"/>
  <c r="BN10" i="4"/>
  <c r="BM10" i="4"/>
  <c r="BO9" i="4"/>
  <c r="BN9" i="4"/>
  <c r="BM9" i="4"/>
  <c r="BO8" i="4"/>
  <c r="BN8" i="4"/>
  <c r="BM8" i="4"/>
  <c r="BO7" i="4"/>
  <c r="BN7" i="4"/>
  <c r="BM7" i="4"/>
  <c r="BO6" i="4"/>
  <c r="BN6" i="4"/>
  <c r="BM6" i="4"/>
  <c r="BO5" i="4"/>
  <c r="BN5" i="4"/>
  <c r="BM5" i="4"/>
  <c r="BO4" i="4"/>
  <c r="BN4" i="4"/>
  <c r="BM4" i="4"/>
  <c r="BO3" i="4"/>
  <c r="BN3" i="4"/>
  <c r="BM3" i="4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G9" i="2" s="1"/>
  <c r="F8" i="2"/>
  <c r="G8" i="2" s="1"/>
  <c r="F7" i="2"/>
  <c r="G7" i="2" s="1"/>
  <c r="E58" i="1"/>
  <c r="E62" i="1" s="1"/>
  <c r="E63" i="1" s="1"/>
  <c r="D58" i="1"/>
  <c r="D62" i="1" s="1"/>
  <c r="D63" i="1" s="1"/>
  <c r="C58" i="1"/>
  <c r="C62" i="1" s="1"/>
  <c r="C63" i="1" s="1"/>
  <c r="A3" i="1"/>
  <c r="C59" i="1" l="1"/>
  <c r="D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Z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<sst xmlns="http://schemas.openxmlformats.org/spreadsheetml/2006/main" count="328" uniqueCount="256">
  <si>
    <t>附表1  銀行衍生性金融商品交易量彙總表</t>
    <phoneticPr fontId="4" type="noConversion"/>
  </si>
  <si>
    <t>商  品  種  類  別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</si>
  <si>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</si>
  <si>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</si>
  <si>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</si>
  <si>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</si>
  <si>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t>本國銀行及外國與大陸地區銀行在台分行</t>
    <phoneticPr fontId="4" type="noConversion"/>
  </si>
  <si>
    <t>涉及新臺幣交易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</si>
  <si>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</si>
  <si>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</si>
  <si>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</si>
  <si>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</si>
  <si>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</si>
  <si>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</si>
  <si>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</si>
  <si>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</si>
  <si>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</si>
  <si>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</si>
  <si>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</si>
  <si>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</si>
  <si>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</si>
  <si>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</si>
  <si>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</si>
  <si>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</si>
  <si>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</si>
  <si>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</si>
  <si>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</si>
  <si>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</si>
  <si>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</si>
  <si>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</si>
  <si>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(一)店頭市場(OTC)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</si>
  <si>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</si>
  <si>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</si>
  <si>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</si>
  <si>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</si>
  <si>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</si>
  <si>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</si>
  <si>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</si>
  <si>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</si>
  <si>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</si>
  <si>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</si>
  <si>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</si>
  <si>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</si>
  <si>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註：包括國內總分支機構及國際金融業務分行資料，不含海外分行及子行；本表已剔除銀行間交易重複計算部分。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</si>
  <si>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</si>
  <si>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</si>
  <si>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</si>
  <si>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涉及新臺幣交易</t>
    <phoneticPr fontId="4" type="noConversion"/>
  </si>
  <si>
    <t>純外幣交易</t>
    <phoneticPr fontId="4" type="noConversion"/>
  </si>
  <si>
    <t>108年1月</t>
    <phoneticPr fontId="4" type="noConversion"/>
  </si>
  <si>
    <t>金  額</t>
    <phoneticPr fontId="3" type="noConversion"/>
  </si>
  <si>
    <t>比  重</t>
    <phoneticPr fontId="3" type="noConversion"/>
  </si>
  <si>
    <t>107年12月</t>
  </si>
  <si>
    <t>金  額</t>
    <phoneticPr fontId="3" type="noConversion"/>
  </si>
  <si>
    <t>比  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</si>
  <si>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</si>
  <si>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</si>
  <si>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</si>
  <si>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r>
      <t xml:space="preserve">   註</t>
    </r>
    <r>
      <rPr>
        <sz val="12"/>
        <rFont val="新細明體"/>
        <family val="1"/>
        <charset val="136"/>
      </rPr>
      <t>：</t>
    </r>
    <r>
      <rPr>
        <sz val="12"/>
        <rFont val="標楷體"/>
        <family val="4"/>
        <charset val="136"/>
      </rPr>
      <t>r為修正數</t>
    </r>
    <r>
      <rPr>
        <sz val="12"/>
        <rFont val="新細明體"/>
        <family val="1"/>
        <charset val="136"/>
      </rPr>
      <t>。</t>
    </r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</si>
  <si>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</si>
  <si>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</si>
  <si>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</si>
  <si>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108年1月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</si>
  <si>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</si>
  <si>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</si>
  <si>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</si>
  <si>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</si>
  <si>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</si>
  <si>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</si>
  <si>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</si>
  <si>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</si>
  <si>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</si>
  <si>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29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</si>
  <si>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</si>
  <si>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</si>
  <si>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29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</si>
  <si>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</si>
  <si>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</si>
  <si>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</si>
  <si>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</si>
  <si>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</si>
  <si>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</si>
  <si>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</si>
  <si>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</si>
  <si>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1.遠期契約(Outright Forwards)</t>
    <phoneticPr fontId="4" type="noConversion"/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</si>
  <si>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</si>
  <si>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</si>
  <si>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</si>
  <si>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註1.包括國內總分支機構及國際金融業務分行資料，不含海外分行及子行；本表已剔除銀行間交易重複計算部分。</t>
    <phoneticPr fontId="4" type="noConversion"/>
  </si>
  <si>
    <r>
      <t xml:space="preserve">  2.</t>
    </r>
    <r>
      <rPr>
        <sz val="12"/>
        <rFont val="標楷體"/>
        <family val="4"/>
        <charset val="136"/>
      </rPr>
      <t>r為修正數</t>
    </r>
    <r>
      <rPr>
        <sz val="12"/>
        <rFont val="新細明體"/>
        <family val="1"/>
        <charset val="136"/>
      </rPr>
      <t>。</t>
    </r>
    <phoneticPr fontId="3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</si>
  <si>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29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</si>
  <si>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</si>
  <si>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</si>
  <si>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</si>
  <si>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</si>
  <si>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</si>
  <si>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</si>
  <si>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</si>
  <si>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</si>
  <si>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</si>
  <si>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</si>
  <si>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</si>
  <si>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</si>
  <si>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</si>
  <si>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</si>
  <si>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</si>
  <si>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</si>
  <si>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</si>
  <si>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</si>
  <si>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</si>
  <si>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</si>
  <si>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</si>
  <si>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</si>
  <si>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</si>
  <si>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</si>
  <si>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</si>
  <si>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</si>
  <si>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</si>
  <si>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</si>
  <si>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</si>
  <si>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</si>
  <si>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</si>
  <si>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</si>
  <si>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</si>
  <si>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</si>
  <si>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</si>
  <si>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</si>
  <si>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</si>
  <si>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</si>
  <si>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</si>
  <si>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</si>
  <si>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</si>
  <si>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</si>
  <si>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</si>
  <si>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</si>
  <si>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</si>
  <si>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</si>
  <si>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</si>
  <si>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</si>
  <si>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</si>
  <si>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</si>
  <si>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</si>
  <si>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</si>
  <si>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</si>
  <si>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</si>
  <si>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</si>
  <si>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</si>
  <si>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</si>
  <si>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</si>
  <si>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</si>
  <si>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</si>
  <si>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</si>
  <si>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</si>
  <si>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</si>
  <si>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</si>
  <si>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</si>
  <si>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</si>
  <si>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</si>
  <si>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</si>
  <si>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</si>
  <si>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</si>
  <si>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</si>
  <si>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</si>
  <si>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</si>
  <si>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</si>
  <si>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</si>
  <si>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</si>
  <si>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</si>
  <si>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</si>
  <si>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</si>
  <si>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</si>
  <si>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97/5</t>
  </si>
  <si>
    <t>97/6</t>
  </si>
  <si>
    <t>97/7</t>
  </si>
  <si>
    <t>105/5</t>
  </si>
  <si>
    <t>97/8</t>
  </si>
  <si>
    <t>97/9</t>
  </si>
  <si>
    <t>105/7</t>
  </si>
  <si>
    <t>97/10</t>
  </si>
  <si>
    <t>105/8</t>
  </si>
  <si>
    <t>97/11</t>
  </si>
  <si>
    <t>97/12</t>
  </si>
  <si>
    <t>98/1</t>
  </si>
  <si>
    <t>105/11</t>
  </si>
  <si>
    <t>98/2</t>
  </si>
  <si>
    <t>105/12</t>
    <phoneticPr fontId="3" type="noConversion"/>
  </si>
  <si>
    <t>98/3</t>
  </si>
  <si>
    <t>98/4</t>
  </si>
  <si>
    <t>106/2</t>
  </si>
  <si>
    <t>98/5</t>
  </si>
  <si>
    <t>98/6</t>
  </si>
  <si>
    <t>106/4</t>
  </si>
  <si>
    <t>98/7</t>
  </si>
  <si>
    <t>106/5</t>
  </si>
  <si>
    <t>98/8</t>
  </si>
  <si>
    <t>98/9</t>
  </si>
  <si>
    <t>98/10</t>
  </si>
  <si>
    <t>106/8</t>
  </si>
  <si>
    <t>98/11</t>
  </si>
  <si>
    <t>99/12</t>
  </si>
  <si>
    <t>106/11</t>
  </si>
  <si>
    <t>100/3</t>
  </si>
  <si>
    <t>100/6</t>
  </si>
  <si>
    <t>100/9</t>
  </si>
  <si>
    <t>107/2</t>
  </si>
  <si>
    <t>100/12</t>
  </si>
  <si>
    <t>101/3</t>
  </si>
  <si>
    <t>101/6</t>
  </si>
  <si>
    <t>107/05</t>
  </si>
  <si>
    <t>101/9</t>
  </si>
  <si>
    <t>101/12</t>
  </si>
  <si>
    <t>107/08</t>
  </si>
  <si>
    <t>107/09</t>
  </si>
  <si>
    <t>107/11</t>
  </si>
  <si>
    <t>102/1</t>
    <phoneticPr fontId="3" type="noConversion"/>
  </si>
  <si>
    <t>103/1</t>
    <phoneticPr fontId="3" type="noConversion"/>
  </si>
  <si>
    <t>104/1</t>
    <phoneticPr fontId="3" type="noConversion"/>
  </si>
  <si>
    <t>105/1</t>
    <phoneticPr fontId="3" type="noConversion"/>
  </si>
  <si>
    <t>105/2</t>
  </si>
  <si>
    <t>105/3</t>
  </si>
  <si>
    <t>105/4</t>
    <phoneticPr fontId="3" type="noConversion"/>
  </si>
  <si>
    <t>105/6</t>
  </si>
  <si>
    <t>105/9</t>
  </si>
  <si>
    <t>105/10</t>
    <phoneticPr fontId="3" type="noConversion"/>
  </si>
  <si>
    <t>106/1</t>
    <phoneticPr fontId="3" type="noConversion"/>
  </si>
  <si>
    <t>106/1</t>
    <phoneticPr fontId="3" type="noConversion"/>
  </si>
  <si>
    <t>106/3</t>
  </si>
  <si>
    <t>106/4</t>
    <phoneticPr fontId="3" type="noConversion"/>
  </si>
  <si>
    <t>106/6</t>
  </si>
  <si>
    <t>106/7</t>
    <phoneticPr fontId="3" type="noConversion"/>
  </si>
  <si>
    <t>106/9</t>
  </si>
  <si>
    <t>106/10</t>
    <phoneticPr fontId="3" type="noConversion"/>
  </si>
  <si>
    <t>106/12</t>
  </si>
  <si>
    <t>107/1</t>
    <phoneticPr fontId="3" type="noConversion"/>
  </si>
  <si>
    <t>107/04</t>
    <phoneticPr fontId="3" type="noConversion"/>
  </si>
  <si>
    <t>107/4</t>
    <phoneticPr fontId="3" type="noConversion"/>
  </si>
  <si>
    <t>107/07</t>
    <phoneticPr fontId="3" type="noConversion"/>
  </si>
  <si>
    <t>107/7</t>
    <phoneticPr fontId="3" type="noConversion"/>
  </si>
  <si>
    <t>107/10</t>
    <phoneticPr fontId="3" type="noConversion"/>
  </si>
  <si>
    <t>107/12</t>
    <phoneticPr fontId="3" type="noConversion"/>
  </si>
  <si>
    <t>108/1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</si>
  <si>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2  108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</t>
    </r>
    <r>
      <rPr>
        <sz val="18"/>
        <rFont val="標楷體"/>
        <family val="4"/>
        <charset val="136"/>
      </rPr>
      <t>月銀行衍生性金融商品交易量內容分析</t>
    </r>
    <phoneticPr fontId="29" type="noConversion"/>
  </si>
  <si>
    <t>幣別</t>
    <phoneticPr fontId="29" type="noConversion"/>
  </si>
  <si>
    <t>商品種類別</t>
  </si>
  <si>
    <t>幣別</t>
  </si>
  <si>
    <t>銀行類別</t>
  </si>
  <si>
    <t>匯率契約</t>
  </si>
  <si>
    <t>本國銀行</t>
    <phoneticPr fontId="29" type="noConversion"/>
  </si>
  <si>
    <t>利率契約</t>
  </si>
  <si>
    <t>涉及新臺幣交易</t>
    <phoneticPr fontId="29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</si>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</sst>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-* #,##0.00_-;\-* #,##0.00_-;_-* &quot;-&quot;_-;_-@_-"/>
    <numFmt numFmtId="180" formatCode="0.00_ "/>
    <numFmt numFmtId="181" formatCode="#,##0_ "/>
    <numFmt numFmtId="182" formatCode="0.00_);[Red]\(0.00\)"/>
    <numFmt numFmtId="183" formatCode="_(* #,##0_);_(* \-#,##0_);_(* &quot;-&quot;_);_(@_)"/>
    <numFmt numFmtId="184" formatCode="#,##0.00_ "/>
    <numFmt numFmtId="185" formatCode="#,##0_);[Red]\(#,##0\)"/>
  </numFmts>
  <fonts count="43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sz val="12"/>
      <name val="新細明體"/>
      <family val="1"/>
      <charset val="136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6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</cellStyleXfs>
  <cellXfs count="189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2" fillId="0" borderId="9" xfId="2" applyFont="1" applyFill="1" applyBorder="1" applyAlignment="1" applyProtection="1">
      <alignment horizontal="left" vertical="center"/>
      <protection hidden="1"/>
    </xf>
    <xf numFmtId="176" fontId="14" fillId="0" borderId="10" xfId="0" applyNumberFormat="1" applyFont="1" applyFill="1" applyBorder="1" applyAlignment="1" applyProtection="1">
      <alignment horizontal="right" vertical="center"/>
      <protection locked="0"/>
    </xf>
    <xf numFmtId="176" fontId="14" fillId="0" borderId="11" xfId="0" applyNumberFormat="1" applyFont="1" applyFill="1" applyBorder="1" applyAlignment="1" applyProtection="1">
      <alignment horizontal="right" vertical="center"/>
      <protection locked="0"/>
    </xf>
    <xf numFmtId="176" fontId="14" fillId="0" borderId="12" xfId="0" applyNumberFormat="1" applyFont="1" applyFill="1" applyBorder="1" applyAlignment="1" applyProtection="1">
      <alignment horizontal="right" vertical="center"/>
      <protection locked="0"/>
    </xf>
    <xf numFmtId="177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4" fillId="0" borderId="9" xfId="2" applyFont="1" applyFill="1" applyBorder="1" applyAlignment="1" applyProtection="1">
      <alignment horizontal="center" vertical="center" shrinkToFit="1"/>
      <protection hidden="1"/>
    </xf>
    <xf numFmtId="0" fontId="15" fillId="0" borderId="9" xfId="2" applyFont="1" applyFill="1" applyBorder="1" applyAlignment="1" applyProtection="1">
      <alignment horizontal="left" vertical="center" shrinkToFit="1"/>
      <protection hidden="1"/>
    </xf>
    <xf numFmtId="179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18" fillId="0" borderId="15" xfId="0" applyNumberFormat="1" applyFont="1" applyFill="1" applyBorder="1" applyAlignment="1">
      <alignment horizontal="center" vertical="center"/>
    </xf>
    <xf numFmtId="176" fontId="19" fillId="0" borderId="22" xfId="0" applyNumberFormat="1" applyFont="1" applyFill="1" applyBorder="1" applyProtection="1"/>
    <xf numFmtId="176" fontId="19" fillId="0" borderId="17" xfId="0" applyNumberFormat="1" applyFont="1" applyFill="1" applyBorder="1" applyProtection="1"/>
    <xf numFmtId="180" fontId="19" fillId="0" borderId="22" xfId="0" applyNumberFormat="1" applyFont="1" applyFill="1" applyBorder="1" applyProtection="1"/>
    <xf numFmtId="180" fontId="19" fillId="0" borderId="17" xfId="0" applyNumberFormat="1" applyFont="1" applyFill="1" applyBorder="1" applyProtection="1"/>
    <xf numFmtId="176" fontId="18" fillId="0" borderId="19" xfId="0" applyNumberFormat="1" applyFont="1" applyFill="1" applyBorder="1" applyAlignment="1">
      <alignment horizontal="center" vertical="center"/>
    </xf>
    <xf numFmtId="0" fontId="18" fillId="0" borderId="22" xfId="0" applyFont="1" applyFill="1" applyBorder="1" applyAlignment="1" applyProtection="1">
      <alignment horizontal="center" vertical="center"/>
    </xf>
    <xf numFmtId="181" fontId="19" fillId="0" borderId="22" xfId="0" applyNumberFormat="1" applyFont="1" applyFill="1" applyBorder="1" applyProtection="1"/>
    <xf numFmtId="181" fontId="19" fillId="0" borderId="17" xfId="0" applyNumberFormat="1" applyFont="1" applyFill="1" applyBorder="1" applyProtection="1"/>
    <xf numFmtId="0" fontId="18" fillId="0" borderId="24" xfId="0" applyFont="1" applyFill="1" applyBorder="1" applyAlignment="1" applyProtection="1">
      <alignment horizontal="center" vertical="center"/>
    </xf>
    <xf numFmtId="180" fontId="19" fillId="0" borderId="24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1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2" fontId="5" fillId="0" borderId="0" xfId="1" applyNumberFormat="1" applyFont="1" applyAlignment="1" applyProtection="1">
      <alignment horizontal="centerContinuous"/>
    </xf>
    <xf numFmtId="183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2" fontId="5" fillId="0" borderId="0" xfId="0" applyNumberFormat="1" applyFont="1" applyProtection="1"/>
    <xf numFmtId="183" fontId="6" fillId="0" borderId="0" xfId="2" applyNumberFormat="1" applyFont="1" applyProtection="1">
      <protection hidden="1"/>
    </xf>
    <xf numFmtId="0" fontId="19" fillId="0" borderId="4" xfId="0" applyFont="1" applyBorder="1" applyAlignment="1" applyProtection="1">
      <alignment horizontal="center" vertical="center" shrinkToFit="1"/>
    </xf>
    <xf numFmtId="183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2" fontId="6" fillId="0" borderId="32" xfId="2" applyNumberFormat="1" applyFont="1" applyBorder="1" applyAlignment="1" applyProtection="1">
      <alignment horizontal="center" vertical="center"/>
      <protection hidden="1"/>
    </xf>
    <xf numFmtId="183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3" fontId="6" fillId="0" borderId="10" xfId="0" applyNumberFormat="1" applyFont="1" applyBorder="1" applyAlignment="1" applyProtection="1">
      <alignment horizontal="right" vertical="center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3" fontId="6" fillId="0" borderId="28" xfId="0" applyNumberFormat="1" applyFont="1" applyBorder="1" applyAlignment="1" applyProtection="1">
      <alignment horizontal="right" vertical="center"/>
    </xf>
    <xf numFmtId="180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3" fontId="6" fillId="0" borderId="34" xfId="0" applyNumberFormat="1" applyFont="1" applyBorder="1" applyAlignment="1" applyProtection="1">
      <alignment horizontal="right" vertical="center"/>
    </xf>
    <xf numFmtId="180" fontId="6" fillId="0" borderId="17" xfId="1" applyNumberFormat="1" applyFont="1" applyBorder="1" applyAlignment="1" applyProtection="1">
      <alignment horizontal="right" vertical="center"/>
      <protection locked="0"/>
    </xf>
    <xf numFmtId="184" fontId="6" fillId="0" borderId="17" xfId="1" applyNumberFormat="1" applyFont="1" applyBorder="1" applyAlignment="1" applyProtection="1">
      <alignment horizontal="right" vertical="center"/>
      <protection locked="0"/>
    </xf>
    <xf numFmtId="180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183" fontId="6" fillId="0" borderId="27" xfId="0" applyNumberFormat="1" applyFont="1" applyBorder="1" applyAlignment="1" applyProtection="1">
      <alignment horizontal="right" vertical="center"/>
    </xf>
    <xf numFmtId="183" fontId="6" fillId="0" borderId="31" xfId="0" applyNumberFormat="1" applyFont="1" applyBorder="1" applyAlignment="1" applyProtection="1">
      <alignment horizontal="right" vertical="center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180" fontId="6" fillId="0" borderId="32" xfId="1" applyNumberFormat="1" applyFont="1" applyBorder="1" applyAlignment="1" applyProtection="1">
      <alignment horizontal="right" vertical="center"/>
      <protection locked="0"/>
    </xf>
    <xf numFmtId="0" fontId="15" fillId="0" borderId="9" xfId="2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9" fontId="6" fillId="0" borderId="13" xfId="1" applyNumberFormat="1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79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183" fontId="6" fillId="0" borderId="17" xfId="0" applyNumberFormat="1" applyFont="1" applyBorder="1" applyAlignment="1" applyProtection="1">
      <alignment horizontal="right" vertical="center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3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4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2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5" fontId="8" fillId="0" borderId="0" xfId="3" applyNumberFormat="1" applyFont="1" applyFill="1" applyBorder="1" applyAlignment="1">
      <alignment horizontal="right"/>
    </xf>
    <xf numFmtId="185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5" fontId="8" fillId="0" borderId="0" xfId="3" applyNumberFormat="1" applyFont="1" applyFill="1" applyBorder="1" applyAlignment="1">
      <alignment horizontal="right" vertical="center"/>
    </xf>
    <xf numFmtId="49" fontId="33" fillId="0" borderId="0" xfId="3" applyNumberFormat="1" applyFont="1" applyFill="1" applyBorder="1" applyAlignment="1">
      <alignment vertical="center"/>
    </xf>
    <xf numFmtId="185" fontId="33" fillId="0" borderId="0" xfId="3" applyNumberFormat="1" applyFont="1" applyFill="1" applyBorder="1" applyAlignment="1">
      <alignment horizontal="right" vertical="center"/>
    </xf>
    <xf numFmtId="185" fontId="33" fillId="0" borderId="0" xfId="3" applyNumberFormat="1" applyFont="1" applyFill="1" applyBorder="1" applyAlignment="1">
      <alignment horizontal="right"/>
    </xf>
    <xf numFmtId="185" fontId="33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4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5" fontId="8" fillId="2" borderId="0" xfId="3" applyNumberFormat="1" applyFont="1" applyFill="1" applyBorder="1" applyAlignment="1">
      <alignment horizontal="right"/>
    </xf>
    <xf numFmtId="185" fontId="8" fillId="2" borderId="39" xfId="3" applyNumberFormat="1" applyFont="1" applyFill="1" applyBorder="1" applyAlignment="1">
      <alignment horizontal="right"/>
    </xf>
    <xf numFmtId="49" fontId="33" fillId="2" borderId="0" xfId="3" applyNumberFormat="1" applyFont="1" applyFill="1" applyBorder="1" applyAlignment="1">
      <alignment vertical="center"/>
    </xf>
    <xf numFmtId="185" fontId="33" fillId="2" borderId="0" xfId="3" applyNumberFormat="1" applyFont="1" applyFill="1" applyBorder="1" applyAlignment="1">
      <alignment horizontal="right" vertical="center"/>
    </xf>
    <xf numFmtId="185" fontId="33" fillId="2" borderId="0" xfId="3" applyNumberFormat="1" applyFont="1" applyFill="1" applyBorder="1" applyAlignment="1">
      <alignment horizontal="right"/>
    </xf>
    <xf numFmtId="185" fontId="33" fillId="2" borderId="39" xfId="3" applyNumberFormat="1" applyFont="1" applyFill="1" applyBorder="1" applyAlignment="1">
      <alignment horizontal="right"/>
    </xf>
    <xf numFmtId="0" fontId="35" fillId="0" borderId="0" xfId="3" applyFont="1" applyFill="1" applyBorder="1"/>
    <xf numFmtId="0" fontId="36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21" fillId="0" borderId="0" xfId="3" applyFont="1" applyFill="1" applyBorder="1" applyAlignment="1">
      <alignment vertical="center"/>
    </xf>
    <xf numFmtId="0" fontId="40" fillId="0" borderId="0" xfId="3" applyFont="1" applyFill="1" applyBorder="1" applyAlignment="1">
      <alignment vertical="center"/>
    </xf>
    <xf numFmtId="180" fontId="40" fillId="0" borderId="0" xfId="3" applyNumberFormat="1" applyFont="1" applyFill="1" applyBorder="1" applyAlignment="1">
      <alignment vertical="center"/>
    </xf>
    <xf numFmtId="0" fontId="40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6" fillId="0" borderId="0" xfId="3" applyFont="1" applyFill="1" applyBorder="1" applyAlignment="1">
      <alignment vertical="center"/>
    </xf>
    <xf numFmtId="0" fontId="39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  <xf numFmtId="0" fontId="31" fillId="0" borderId="0" xfId="3" applyFont="1" applyFill="1" applyBorder="1" applyAlignment="1">
      <alignment horizontal="center" vertical="center"/>
    </xf>
    <xf numFmtId="0" fontId="17" fillId="0" borderId="25" xfId="0" applyFont="1" applyFill="1" applyBorder="1" applyAlignment="1" applyProtection="1">
      <alignment horizontal="center" vertical="center"/>
    </xf>
    <xf numFmtId="0" fontId="17" fillId="0" borderId="26" xfId="0" applyFont="1" applyFill="1" applyBorder="1" applyAlignment="1" applyProtection="1">
      <alignment horizontal="center" vertical="center"/>
    </xf>
    <xf numFmtId="0" fontId="17" fillId="0" borderId="27" xfId="0" applyFont="1" applyFill="1" applyBorder="1" applyAlignment="1" applyProtection="1">
      <alignment horizontal="center" vertical="center"/>
    </xf>
    <xf numFmtId="0" fontId="17" fillId="0" borderId="28" xfId="0" applyFont="1" applyFill="1" applyBorder="1" applyAlignment="1" applyProtection="1">
      <alignment horizontal="center" vertical="center"/>
    </xf>
    <xf numFmtId="0" fontId="20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1" fillId="0" borderId="0" xfId="3" applyFont="1" applyFill="1" applyBorder="1" applyAlignment="1">
      <alignment horizontal="center" vertical="center"/>
    </xf>
    <xf numFmtId="0" fontId="39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90629775714261E-2"/>
          <c:y val="0.11940629160485373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附圖1!$BA$2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5548876630716907E-2"/>
                  <c:y val="-4.789379588421012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652315872715541E-2"/>
                  <c:y val="-4.219255201795427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3.6542710349746023E-2"/>
                  <c:y val="-5.3786754916505003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5290872836828852E-2"/>
                  <c:y val="-2.290083304804290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1.7832632288801237E-2"/>
                  <c:y val="-7.694320818593328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6555372814997015E-2"/>
                  <c:y val="-4.608923884514435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7755444617481966E-2"/>
                  <c:y val="-4.402906158469321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276176024279201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3.0284638634588332E-2"/>
                  <c:y val="-7.884362280801855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3.0316755692044964E-2"/>
                  <c:y val="-3.443113089124728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3.1419991170234959E-2"/>
                  <c:y val="-2.860222906919243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2503675025834339E-2"/>
                  <c:y val="-2.277302293735018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附圖1!$BG$39:$BG$75</c:f>
              <c:strCache>
                <c:ptCount val="37"/>
                <c:pt idx="0">
                  <c:v>105/1</c:v>
                </c:pt>
                <c:pt idx="3">
                  <c:v>105/4</c:v>
                </c:pt>
                <c:pt idx="6">
                  <c:v>105/7</c:v>
                </c:pt>
                <c:pt idx="9">
                  <c:v>105/10</c:v>
                </c:pt>
                <c:pt idx="12">
                  <c:v>106/1</c:v>
                </c:pt>
                <c:pt idx="15">
                  <c:v>106/4</c:v>
                </c:pt>
                <c:pt idx="18">
                  <c:v>106/7</c:v>
                </c:pt>
                <c:pt idx="21">
                  <c:v>106/10</c:v>
                </c:pt>
                <c:pt idx="24">
                  <c:v>107/1</c:v>
                </c:pt>
                <c:pt idx="27">
                  <c:v>107/4</c:v>
                </c:pt>
                <c:pt idx="30">
                  <c:v>107/7</c:v>
                </c:pt>
                <c:pt idx="33">
                  <c:v>107/10</c:v>
                </c:pt>
                <c:pt idx="36">
                  <c:v>108/1</c:v>
                </c:pt>
              </c:strCache>
            </c:strRef>
          </c:cat>
          <c:val>
            <c:numRef>
              <c:f>附圖1!$BD$39:$BD$75</c:f>
              <c:numCache>
                <c:formatCode>#,##0_);[Red]\(#,##0\)</c:formatCode>
                <c:ptCount val="37"/>
                <c:pt idx="0">
                  <c:v>15057.259</c:v>
                </c:pt>
                <c:pt idx="1">
                  <c:v>10309.36</c:v>
                </c:pt>
                <c:pt idx="2">
                  <c:v>13953.181</c:v>
                </c:pt>
                <c:pt idx="3">
                  <c:v>12325.602999999999</c:v>
                </c:pt>
                <c:pt idx="4">
                  <c:v>13012</c:v>
                </c:pt>
                <c:pt idx="5">
                  <c:v>13540</c:v>
                </c:pt>
                <c:pt idx="6">
                  <c:v>12689</c:v>
                </c:pt>
                <c:pt idx="7">
                  <c:v>13599</c:v>
                </c:pt>
                <c:pt idx="8">
                  <c:v>12690</c:v>
                </c:pt>
                <c:pt idx="9">
                  <c:v>12059</c:v>
                </c:pt>
                <c:pt idx="10">
                  <c:v>13805</c:v>
                </c:pt>
                <c:pt idx="11">
                  <c:v>11903</c:v>
                </c:pt>
                <c:pt idx="12">
                  <c:v>11480</c:v>
                </c:pt>
                <c:pt idx="13">
                  <c:v>11069</c:v>
                </c:pt>
                <c:pt idx="14">
                  <c:v>14674</c:v>
                </c:pt>
                <c:pt idx="15">
                  <c:v>10435</c:v>
                </c:pt>
                <c:pt idx="16">
                  <c:v>11701</c:v>
                </c:pt>
                <c:pt idx="17">
                  <c:v>13045</c:v>
                </c:pt>
                <c:pt idx="18">
                  <c:v>12087</c:v>
                </c:pt>
                <c:pt idx="19">
                  <c:v>13053</c:v>
                </c:pt>
                <c:pt idx="20">
                  <c:v>12860</c:v>
                </c:pt>
                <c:pt idx="21">
                  <c:v>11795</c:v>
                </c:pt>
                <c:pt idx="22">
                  <c:v>12548</c:v>
                </c:pt>
                <c:pt idx="23">
                  <c:v>11425</c:v>
                </c:pt>
                <c:pt idx="24">
                  <c:v>14953</c:v>
                </c:pt>
                <c:pt idx="25">
                  <c:v>11160</c:v>
                </c:pt>
                <c:pt idx="26">
                  <c:v>15468</c:v>
                </c:pt>
                <c:pt idx="27">
                  <c:v>13629</c:v>
                </c:pt>
                <c:pt idx="28">
                  <c:v>15994</c:v>
                </c:pt>
                <c:pt idx="29">
                  <c:v>14726</c:v>
                </c:pt>
                <c:pt idx="30">
                  <c:v>14784</c:v>
                </c:pt>
                <c:pt idx="31">
                  <c:v>15374</c:v>
                </c:pt>
                <c:pt idx="32">
                  <c:v>12794</c:v>
                </c:pt>
                <c:pt idx="33">
                  <c:v>15072</c:v>
                </c:pt>
                <c:pt idx="34">
                  <c:v>14930</c:v>
                </c:pt>
                <c:pt idx="35">
                  <c:v>13576</c:v>
                </c:pt>
                <c:pt idx="36">
                  <c:v>16957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附圖1!$BB$2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-5.5582012507216637E-2"/>
                  <c:y val="2.3795503822891702E-3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6361894227177239E-2"/>
                  <c:y val="3.066225417474996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7658608293187011E-2"/>
                  <c:y val="2.47692951424550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538761213073874E-2"/>
                  <c:y val="3.050249153638403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3.2039433148490448E-2"/>
                  <c:y val="3.671497584541062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3.0639381722386366E-2"/>
                  <c:y val="2.869793449731827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4026275828275625E-2"/>
                  <c:y val="2.454562744874282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9181209095628297E-2"/>
                  <c:y val="2.863402944197192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8471722920032319E-2"/>
                  <c:y val="0.112237057324356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4155326240412184E-2"/>
                  <c:y val="3.629959298565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2761872880492435E-2"/>
                  <c:y val="3.217923846475719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187472406984248E-2"/>
                  <c:y val="5.372284986115866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1.9357561820484084E-4"/>
                  <c:y val="-2.746852295636962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附圖1!$BG$39:$BG$75</c:f>
              <c:strCache>
                <c:ptCount val="37"/>
                <c:pt idx="0">
                  <c:v>105/1</c:v>
                </c:pt>
                <c:pt idx="3">
                  <c:v>105/4</c:v>
                </c:pt>
                <c:pt idx="6">
                  <c:v>105/7</c:v>
                </c:pt>
                <c:pt idx="9">
                  <c:v>105/10</c:v>
                </c:pt>
                <c:pt idx="12">
                  <c:v>106/1</c:v>
                </c:pt>
                <c:pt idx="15">
                  <c:v>106/4</c:v>
                </c:pt>
                <c:pt idx="18">
                  <c:v>106/7</c:v>
                </c:pt>
                <c:pt idx="21">
                  <c:v>106/10</c:v>
                </c:pt>
                <c:pt idx="24">
                  <c:v>107/1</c:v>
                </c:pt>
                <c:pt idx="27">
                  <c:v>107/4</c:v>
                </c:pt>
                <c:pt idx="30">
                  <c:v>107/7</c:v>
                </c:pt>
                <c:pt idx="33">
                  <c:v>107/10</c:v>
                </c:pt>
                <c:pt idx="36">
                  <c:v>108/1</c:v>
                </c:pt>
              </c:strCache>
            </c:strRef>
          </c:cat>
          <c:val>
            <c:numRef>
              <c:f>附圖1!$BE$39:$BE$75</c:f>
              <c:numCache>
                <c:formatCode>#,##0_);[Red]\(#,##0\)</c:formatCode>
                <c:ptCount val="37"/>
                <c:pt idx="0">
                  <c:v>13383.339</c:v>
                </c:pt>
                <c:pt idx="1">
                  <c:v>9413.5869999999995</c:v>
                </c:pt>
                <c:pt idx="2">
                  <c:v>12408.257</c:v>
                </c:pt>
                <c:pt idx="3">
                  <c:v>11245.394</c:v>
                </c:pt>
                <c:pt idx="4">
                  <c:v>11751</c:v>
                </c:pt>
                <c:pt idx="5">
                  <c:v>12248</c:v>
                </c:pt>
                <c:pt idx="6">
                  <c:v>11495</c:v>
                </c:pt>
                <c:pt idx="7">
                  <c:v>12140</c:v>
                </c:pt>
                <c:pt idx="8">
                  <c:v>11426</c:v>
                </c:pt>
                <c:pt idx="9">
                  <c:v>11110</c:v>
                </c:pt>
                <c:pt idx="10">
                  <c:v>12627</c:v>
                </c:pt>
                <c:pt idx="11">
                  <c:v>11297</c:v>
                </c:pt>
                <c:pt idx="12">
                  <c:v>10671</c:v>
                </c:pt>
                <c:pt idx="13">
                  <c:v>10206</c:v>
                </c:pt>
                <c:pt idx="14">
                  <c:v>13008</c:v>
                </c:pt>
                <c:pt idx="15">
                  <c:v>9368</c:v>
                </c:pt>
                <c:pt idx="16">
                  <c:v>10309</c:v>
                </c:pt>
                <c:pt idx="17">
                  <c:v>11139</c:v>
                </c:pt>
                <c:pt idx="18">
                  <c:v>10746</c:v>
                </c:pt>
                <c:pt idx="19">
                  <c:v>11344</c:v>
                </c:pt>
                <c:pt idx="20">
                  <c:v>11480</c:v>
                </c:pt>
                <c:pt idx="21">
                  <c:v>10394</c:v>
                </c:pt>
                <c:pt idx="22">
                  <c:v>11373</c:v>
                </c:pt>
                <c:pt idx="23">
                  <c:v>10385</c:v>
                </c:pt>
                <c:pt idx="24">
                  <c:v>12723</c:v>
                </c:pt>
                <c:pt idx="25">
                  <c:v>9050</c:v>
                </c:pt>
                <c:pt idx="26">
                  <c:v>13226</c:v>
                </c:pt>
                <c:pt idx="27">
                  <c:v>11874</c:v>
                </c:pt>
                <c:pt idx="28">
                  <c:v>13665</c:v>
                </c:pt>
                <c:pt idx="29">
                  <c:v>12968</c:v>
                </c:pt>
                <c:pt idx="30">
                  <c:v>13248</c:v>
                </c:pt>
                <c:pt idx="31">
                  <c:v>13744</c:v>
                </c:pt>
                <c:pt idx="32">
                  <c:v>11398</c:v>
                </c:pt>
                <c:pt idx="33">
                  <c:v>13140</c:v>
                </c:pt>
                <c:pt idx="34">
                  <c:v>12917</c:v>
                </c:pt>
                <c:pt idx="35">
                  <c:v>11794</c:v>
                </c:pt>
                <c:pt idx="36">
                  <c:v>14848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附圖1!$BC$2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23267577137076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1497218007081438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402630247850268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023267577137076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6329583108950567E-2"/>
                  <c:y val="-2.090456084293811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附圖1!$BG$39:$BG$75</c:f>
              <c:strCache>
                <c:ptCount val="37"/>
                <c:pt idx="0">
                  <c:v>105/1</c:v>
                </c:pt>
                <c:pt idx="3">
                  <c:v>105/4</c:v>
                </c:pt>
                <c:pt idx="6">
                  <c:v>105/7</c:v>
                </c:pt>
                <c:pt idx="9">
                  <c:v>105/10</c:v>
                </c:pt>
                <c:pt idx="12">
                  <c:v>106/1</c:v>
                </c:pt>
                <c:pt idx="15">
                  <c:v>106/4</c:v>
                </c:pt>
                <c:pt idx="18">
                  <c:v>106/7</c:v>
                </c:pt>
                <c:pt idx="21">
                  <c:v>106/10</c:v>
                </c:pt>
                <c:pt idx="24">
                  <c:v>107/1</c:v>
                </c:pt>
                <c:pt idx="27">
                  <c:v>107/4</c:v>
                </c:pt>
                <c:pt idx="30">
                  <c:v>107/7</c:v>
                </c:pt>
                <c:pt idx="33">
                  <c:v>107/10</c:v>
                </c:pt>
                <c:pt idx="36">
                  <c:v>108/1</c:v>
                </c:pt>
              </c:strCache>
            </c:strRef>
          </c:cat>
          <c:val>
            <c:numRef>
              <c:f>附圖1!$BF$39:$BF$75</c:f>
              <c:numCache>
                <c:formatCode>#,##0_);[Red]\(#,##0\)</c:formatCode>
                <c:ptCount val="37"/>
                <c:pt idx="0">
                  <c:v>1113.615</c:v>
                </c:pt>
                <c:pt idx="1">
                  <c:v>674.68499999999995</c:v>
                </c:pt>
                <c:pt idx="2">
                  <c:v>1138.152</c:v>
                </c:pt>
                <c:pt idx="3">
                  <c:v>716.53</c:v>
                </c:pt>
                <c:pt idx="4">
                  <c:v>938.85500000000002</c:v>
                </c:pt>
                <c:pt idx="5">
                  <c:v>986</c:v>
                </c:pt>
                <c:pt idx="6">
                  <c:v>862</c:v>
                </c:pt>
                <c:pt idx="7">
                  <c:v>1069</c:v>
                </c:pt>
                <c:pt idx="8">
                  <c:v>959</c:v>
                </c:pt>
                <c:pt idx="9">
                  <c:v>764</c:v>
                </c:pt>
                <c:pt idx="10">
                  <c:v>918</c:v>
                </c:pt>
                <c:pt idx="11">
                  <c:v>455</c:v>
                </c:pt>
                <c:pt idx="12">
                  <c:v>651</c:v>
                </c:pt>
                <c:pt idx="13">
                  <c:v>677</c:v>
                </c:pt>
                <c:pt idx="14">
                  <c:v>1231</c:v>
                </c:pt>
                <c:pt idx="15">
                  <c:v>636</c:v>
                </c:pt>
                <c:pt idx="16">
                  <c:v>857</c:v>
                </c:pt>
                <c:pt idx="17">
                  <c:v>1229</c:v>
                </c:pt>
                <c:pt idx="18">
                  <c:v>946</c:v>
                </c:pt>
                <c:pt idx="19">
                  <c:v>1289</c:v>
                </c:pt>
                <c:pt idx="20">
                  <c:v>1034</c:v>
                </c:pt>
                <c:pt idx="21">
                  <c:v>1135</c:v>
                </c:pt>
                <c:pt idx="22">
                  <c:v>864</c:v>
                </c:pt>
                <c:pt idx="23">
                  <c:v>781</c:v>
                </c:pt>
                <c:pt idx="24">
                  <c:v>1916</c:v>
                </c:pt>
                <c:pt idx="25">
                  <c:v>1816</c:v>
                </c:pt>
                <c:pt idx="26">
                  <c:v>1893</c:v>
                </c:pt>
                <c:pt idx="27">
                  <c:v>1374</c:v>
                </c:pt>
                <c:pt idx="28">
                  <c:v>1864</c:v>
                </c:pt>
                <c:pt idx="29">
                  <c:v>1351</c:v>
                </c:pt>
                <c:pt idx="30">
                  <c:v>1117</c:v>
                </c:pt>
                <c:pt idx="31">
                  <c:v>1192</c:v>
                </c:pt>
                <c:pt idx="32">
                  <c:v>1093</c:v>
                </c:pt>
                <c:pt idx="33">
                  <c:v>1399</c:v>
                </c:pt>
                <c:pt idx="34">
                  <c:v>1700</c:v>
                </c:pt>
                <c:pt idx="35">
                  <c:v>1568</c:v>
                </c:pt>
                <c:pt idx="36">
                  <c:v>1886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179072"/>
        <c:axId val="92999680"/>
      </c:lineChart>
      <c:catAx>
        <c:axId val="701790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2999680"/>
        <c:crossesAt val="0"/>
        <c:auto val="1"/>
        <c:lblAlgn val="ctr"/>
        <c:lblOffset val="100"/>
        <c:tickMarkSkip val="1"/>
        <c:noMultiLvlLbl val="1"/>
      </c:catAx>
      <c:valAx>
        <c:axId val="92999680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9609722697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70179072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96487985212571"/>
          <c:y val="1.0144927536231883E-2"/>
          <c:w val="0.6756007393715342"/>
          <c:h val="4.7826086956521741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1780145128917706E-2"/>
                  <c:y val="-0.21166085582585756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47.41%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090744171684423E-2"/>
                  <c:y val="0.16159517373761115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52.59%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附圖2!$AM$3:$AM$4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附圖2!$AN$3:$AN$4</c:f>
              <c:numCache>
                <c:formatCode>0.00_ </c:formatCode>
                <c:ptCount val="2"/>
                <c:pt idx="0">
                  <c:v>47.412948400388025</c:v>
                </c:pt>
                <c:pt idx="1">
                  <c:v>52.587051599611975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5.3900918635170603E-2"/>
                  <c:y val="-0.20484402136300126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65.23%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864211826462869E-2"/>
                  <c:y val="0.1646899361460414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34.77%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附圖2!$AP$3:$AP$4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附圖2!$AQ$3:$AQ$4</c:f>
              <c:numCache>
                <c:formatCode>0.00_ </c:formatCode>
                <c:ptCount val="2"/>
                <c:pt idx="0">
                  <c:v>65.228387208268757</c:v>
                </c:pt>
                <c:pt idx="1">
                  <c:v>34.771612791731243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59</xdr:row>
      <xdr:rowOff>142875</xdr:rowOff>
    </xdr:from>
    <xdr:to>
      <xdr:col>4</xdr:col>
      <xdr:colOff>238125</xdr:colOff>
      <xdr:row>60</xdr:row>
      <xdr:rowOff>0</xdr:rowOff>
    </xdr:to>
    <xdr:sp macro="" textlink="">
      <xdr:nvSpPr>
        <xdr:cNvPr id="2" name="文字方塊 1"/>
        <xdr:cNvSpPr txBox="1"/>
      </xdr:nvSpPr>
      <xdr:spPr>
        <a:xfrm>
          <a:off x="8924925" y="12020550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59</xdr:row>
      <xdr:rowOff>133350</xdr:rowOff>
    </xdr:from>
    <xdr:to>
      <xdr:col>3</xdr:col>
      <xdr:colOff>238125</xdr:colOff>
      <xdr:row>59</xdr:row>
      <xdr:rowOff>438150</xdr:rowOff>
    </xdr:to>
    <xdr:sp macro="" textlink="">
      <xdr:nvSpPr>
        <xdr:cNvPr id="3" name="文字方塊 2"/>
        <xdr:cNvSpPr txBox="1"/>
      </xdr:nvSpPr>
      <xdr:spPr>
        <a:xfrm>
          <a:off x="7372350" y="12011025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9526</xdr:colOff>
      <xdr:row>59</xdr:row>
      <xdr:rowOff>142875</xdr:rowOff>
    </xdr:from>
    <xdr:to>
      <xdr:col>2</xdr:col>
      <xdr:colOff>238126</xdr:colOff>
      <xdr:row>59</xdr:row>
      <xdr:rowOff>428625</xdr:rowOff>
    </xdr:to>
    <xdr:sp macro="" textlink="">
      <xdr:nvSpPr>
        <xdr:cNvPr id="4" name="文字方塊 3"/>
        <xdr:cNvSpPr txBox="1"/>
      </xdr:nvSpPr>
      <xdr:spPr>
        <a:xfrm>
          <a:off x="5648326" y="120205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0</xdr:colOff>
      <xdr:row>60</xdr:row>
      <xdr:rowOff>152400</xdr:rowOff>
    </xdr:from>
    <xdr:to>
      <xdr:col>2</xdr:col>
      <xdr:colOff>238125</xdr:colOff>
      <xdr:row>61</xdr:row>
      <xdr:rowOff>9525</xdr:rowOff>
    </xdr:to>
    <xdr:sp macro="" textlink="">
      <xdr:nvSpPr>
        <xdr:cNvPr id="5" name="文字方塊 4"/>
        <xdr:cNvSpPr txBox="1"/>
      </xdr:nvSpPr>
      <xdr:spPr>
        <a:xfrm>
          <a:off x="5638800" y="12477750"/>
          <a:ext cx="238125" cy="30480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60</xdr:row>
      <xdr:rowOff>133350</xdr:rowOff>
    </xdr:from>
    <xdr:to>
      <xdr:col>3</xdr:col>
      <xdr:colOff>238125</xdr:colOff>
      <xdr:row>60</xdr:row>
      <xdr:rowOff>438150</xdr:rowOff>
    </xdr:to>
    <xdr:sp macro="" textlink="">
      <xdr:nvSpPr>
        <xdr:cNvPr id="6" name="文字方塊 5"/>
        <xdr:cNvSpPr txBox="1"/>
      </xdr:nvSpPr>
      <xdr:spPr>
        <a:xfrm>
          <a:off x="7372350" y="12458700"/>
          <a:ext cx="238125" cy="30480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1543050</xdr:colOff>
      <xdr:row>59</xdr:row>
      <xdr:rowOff>161925</xdr:rowOff>
    </xdr:from>
    <xdr:to>
      <xdr:col>4</xdr:col>
      <xdr:colOff>228600</xdr:colOff>
      <xdr:row>60</xdr:row>
      <xdr:rowOff>19050</xdr:rowOff>
    </xdr:to>
    <xdr:sp macro="" textlink="">
      <xdr:nvSpPr>
        <xdr:cNvPr id="7" name="文字方塊 6"/>
        <xdr:cNvSpPr txBox="1"/>
      </xdr:nvSpPr>
      <xdr:spPr>
        <a:xfrm>
          <a:off x="8915400" y="12039600"/>
          <a:ext cx="238125" cy="30480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6</xdr:row>
      <xdr:rowOff>0</xdr:rowOff>
    </xdr:from>
    <xdr:to>
      <xdr:col>3</xdr:col>
      <xdr:colOff>228600</xdr:colOff>
      <xdr:row>6</xdr:row>
      <xdr:rowOff>285750</xdr:rowOff>
    </xdr:to>
    <xdr:sp macro="" textlink="">
      <xdr:nvSpPr>
        <xdr:cNvPr id="2" name="文字方塊 1"/>
        <xdr:cNvSpPr txBox="1"/>
      </xdr:nvSpPr>
      <xdr:spPr>
        <a:xfrm>
          <a:off x="6553200" y="15049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228600</xdr:colOff>
      <xdr:row>7</xdr:row>
      <xdr:rowOff>285750</xdr:rowOff>
    </xdr:to>
    <xdr:sp macro="" textlink="">
      <xdr:nvSpPr>
        <xdr:cNvPr id="3" name="文字方塊 2"/>
        <xdr:cNvSpPr txBox="1"/>
      </xdr:nvSpPr>
      <xdr:spPr>
        <a:xfrm>
          <a:off x="6553200" y="18097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10</xdr:row>
      <xdr:rowOff>0</xdr:rowOff>
    </xdr:from>
    <xdr:to>
      <xdr:col>3</xdr:col>
      <xdr:colOff>228600</xdr:colOff>
      <xdr:row>10</xdr:row>
      <xdr:rowOff>285750</xdr:rowOff>
    </xdr:to>
    <xdr:sp macro="" textlink="">
      <xdr:nvSpPr>
        <xdr:cNvPr id="4" name="文字方塊 3"/>
        <xdr:cNvSpPr txBox="1"/>
      </xdr:nvSpPr>
      <xdr:spPr>
        <a:xfrm>
          <a:off x="6553200" y="27241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11</xdr:row>
      <xdr:rowOff>0</xdr:rowOff>
    </xdr:from>
    <xdr:to>
      <xdr:col>3</xdr:col>
      <xdr:colOff>228600</xdr:colOff>
      <xdr:row>11</xdr:row>
      <xdr:rowOff>285750</xdr:rowOff>
    </xdr:to>
    <xdr:sp macro="" textlink="">
      <xdr:nvSpPr>
        <xdr:cNvPr id="5" name="文字方塊 4"/>
        <xdr:cNvSpPr txBox="1"/>
      </xdr:nvSpPr>
      <xdr:spPr>
        <a:xfrm>
          <a:off x="6553200" y="30289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17</xdr:row>
      <xdr:rowOff>0</xdr:rowOff>
    </xdr:from>
    <xdr:to>
      <xdr:col>3</xdr:col>
      <xdr:colOff>228600</xdr:colOff>
      <xdr:row>17</xdr:row>
      <xdr:rowOff>285750</xdr:rowOff>
    </xdr:to>
    <xdr:sp macro="" textlink="">
      <xdr:nvSpPr>
        <xdr:cNvPr id="6" name="文字方塊 5"/>
        <xdr:cNvSpPr txBox="1"/>
      </xdr:nvSpPr>
      <xdr:spPr>
        <a:xfrm>
          <a:off x="6553200" y="48577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228600</xdr:colOff>
      <xdr:row>18</xdr:row>
      <xdr:rowOff>285750</xdr:rowOff>
    </xdr:to>
    <xdr:sp macro="" textlink="">
      <xdr:nvSpPr>
        <xdr:cNvPr id="7" name="文字方塊 6"/>
        <xdr:cNvSpPr txBox="1"/>
      </xdr:nvSpPr>
      <xdr:spPr>
        <a:xfrm>
          <a:off x="6553200" y="51625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19</xdr:row>
      <xdr:rowOff>0</xdr:rowOff>
    </xdr:from>
    <xdr:to>
      <xdr:col>3</xdr:col>
      <xdr:colOff>228600</xdr:colOff>
      <xdr:row>19</xdr:row>
      <xdr:rowOff>285750</xdr:rowOff>
    </xdr:to>
    <xdr:sp macro="" textlink="">
      <xdr:nvSpPr>
        <xdr:cNvPr id="8" name="文字方塊 7"/>
        <xdr:cNvSpPr txBox="1"/>
      </xdr:nvSpPr>
      <xdr:spPr>
        <a:xfrm>
          <a:off x="6553200" y="54673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21</xdr:row>
      <xdr:rowOff>0</xdr:rowOff>
    </xdr:from>
    <xdr:to>
      <xdr:col>3</xdr:col>
      <xdr:colOff>228600</xdr:colOff>
      <xdr:row>21</xdr:row>
      <xdr:rowOff>285750</xdr:rowOff>
    </xdr:to>
    <xdr:sp macro="" textlink="">
      <xdr:nvSpPr>
        <xdr:cNvPr id="9" name="文字方塊 8"/>
        <xdr:cNvSpPr txBox="1"/>
      </xdr:nvSpPr>
      <xdr:spPr>
        <a:xfrm>
          <a:off x="6553200" y="60769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22</xdr:row>
      <xdr:rowOff>0</xdr:rowOff>
    </xdr:from>
    <xdr:to>
      <xdr:col>3</xdr:col>
      <xdr:colOff>228600</xdr:colOff>
      <xdr:row>22</xdr:row>
      <xdr:rowOff>285750</xdr:rowOff>
    </xdr:to>
    <xdr:sp macro="" textlink="">
      <xdr:nvSpPr>
        <xdr:cNvPr id="10" name="文字方塊 9"/>
        <xdr:cNvSpPr txBox="1"/>
      </xdr:nvSpPr>
      <xdr:spPr>
        <a:xfrm>
          <a:off x="6553200" y="63817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23</xdr:row>
      <xdr:rowOff>0</xdr:rowOff>
    </xdr:from>
    <xdr:to>
      <xdr:col>3</xdr:col>
      <xdr:colOff>228600</xdr:colOff>
      <xdr:row>23</xdr:row>
      <xdr:rowOff>285750</xdr:rowOff>
    </xdr:to>
    <xdr:sp macro="" textlink="">
      <xdr:nvSpPr>
        <xdr:cNvPr id="11" name="文字方塊 10"/>
        <xdr:cNvSpPr txBox="1"/>
      </xdr:nvSpPr>
      <xdr:spPr>
        <a:xfrm>
          <a:off x="6553200" y="66865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228600</xdr:colOff>
      <xdr:row>35</xdr:row>
      <xdr:rowOff>285750</xdr:rowOff>
    </xdr:to>
    <xdr:sp macro="" textlink="">
      <xdr:nvSpPr>
        <xdr:cNvPr id="12" name="文字方塊 11"/>
        <xdr:cNvSpPr txBox="1"/>
      </xdr:nvSpPr>
      <xdr:spPr>
        <a:xfrm>
          <a:off x="6553200" y="103441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45</xdr:row>
      <xdr:rowOff>0</xdr:rowOff>
    </xdr:from>
    <xdr:to>
      <xdr:col>3</xdr:col>
      <xdr:colOff>228600</xdr:colOff>
      <xdr:row>45</xdr:row>
      <xdr:rowOff>285750</xdr:rowOff>
    </xdr:to>
    <xdr:sp macro="" textlink="">
      <xdr:nvSpPr>
        <xdr:cNvPr id="13" name="文字方塊 12"/>
        <xdr:cNvSpPr txBox="1"/>
      </xdr:nvSpPr>
      <xdr:spPr>
        <a:xfrm>
          <a:off x="6553200" y="133921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133350</xdr:rowOff>
    </xdr:from>
    <xdr:to>
      <xdr:col>13</xdr:col>
      <xdr:colOff>647700</xdr:colOff>
      <xdr:row>28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23</xdr:row>
      <xdr:rowOff>238125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0.77206</cdr:x>
      <cdr:y>0.56468</cdr:y>
    </cdr:from>
    <cdr:to>
      <cdr:x>0.91101</cdr:x>
      <cdr:y>0.61169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0.13678</cdr:x>
      <cdr:y>0.3908</cdr:y>
    </cdr:from>
    <cdr:to>
      <cdr:x>0.27574</cdr:x>
      <cdr:y>0.43781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0.74564</cdr:x>
      <cdr:y>0.54293</cdr:y>
    </cdr:from>
    <cdr:to>
      <cdr:x>0.88535</cdr:x>
      <cdr:y>0.58992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70325" y="2079624"/>
          <a:ext cx="720000" cy="180000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0.10801</cdr:x>
      <cdr:y>0.39149</cdr:y>
    </cdr:from>
    <cdr:to>
      <cdr:x>0.24699</cdr:x>
      <cdr:y>0.43849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559527" y="1499579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801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(排序) 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108年1月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11.12</v>
          </cell>
        </row>
        <row r="18">
          <cell r="E18">
            <v>87.57</v>
          </cell>
        </row>
        <row r="30">
          <cell r="E30">
            <v>1.19</v>
          </cell>
        </row>
        <row r="33">
          <cell r="E33">
            <v>0.1</v>
          </cell>
        </row>
        <row r="37">
          <cell r="E37">
            <v>0.02</v>
          </cell>
        </row>
        <row r="59">
          <cell r="C59">
            <v>52.587051599611975</v>
          </cell>
          <cell r="D59">
            <v>47.412948400388025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65.228387208268757</v>
          </cell>
        </row>
        <row r="86">
          <cell r="O86">
            <v>34.771612791731243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65"/>
  <sheetViews>
    <sheetView tabSelected="1" view="pageBreakPreview" zoomScaleNormal="85" zoomScaleSheetLayoutView="100" zoomScalePageLayoutView="85" workbookViewId="0">
      <selection activeCell="A6" sqref="A6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4" customWidth="1"/>
    <col min="6" max="16384" width="8.90625" style="1"/>
  </cols>
  <sheetData>
    <row r="1" spans="1:5" ht="30.6">
      <c r="A1" s="177" t="s">
        <v>0</v>
      </c>
      <c r="B1" s="177"/>
      <c r="C1" s="177"/>
      <c r="D1" s="177"/>
      <c r="E1" s="177"/>
    </row>
    <row r="2" spans="1:5" ht="31.2" customHeight="1">
      <c r="A2" s="178" t="s">
        <v>1</v>
      </c>
      <c r="B2" s="178"/>
      <c r="C2" s="178"/>
      <c r="D2" s="178"/>
      <c r="E2" s="178"/>
    </row>
    <row r="3" spans="1:5" ht="19.8">
      <c r="A3" s="179" t="str">
        <f>'[1]匯率(店)'!A2</f>
        <v>108年1月</v>
      </c>
      <c r="B3" s="179"/>
      <c r="C3" s="179"/>
      <c r="D3" s="179"/>
      <c r="E3" s="179"/>
    </row>
    <row r="4" spans="1:5" ht="18" thickBot="1">
      <c r="D4" s="180" t="s">
        <v>4</v>
      </c>
      <c r="E4" s="180"/>
    </row>
    <row r="5" spans="1:5" s="9" customFormat="1" ht="39" customHeight="1">
      <c r="A5" s="4" t="s">
        <v>5</v>
      </c>
      <c r="B5" s="5" t="s">
        <v>6</v>
      </c>
      <c r="C5" s="6"/>
      <c r="D5" s="7"/>
      <c r="E5" s="8"/>
    </row>
    <row r="6" spans="1:5" s="9" customFormat="1" ht="24.75" customHeight="1" thickBot="1">
      <c r="A6" s="10"/>
      <c r="B6" s="11" t="s">
        <v>7</v>
      </c>
      <c r="C6" s="12" t="s">
        <v>2</v>
      </c>
      <c r="D6" s="12" t="s">
        <v>3</v>
      </c>
      <c r="E6" s="13" t="s">
        <v>8</v>
      </c>
    </row>
    <row r="7" spans="1:5" s="9" customFormat="1" ht="28.2" customHeight="1" thickBot="1">
      <c r="A7" s="14" t="s">
        <v>9</v>
      </c>
      <c r="B7" s="15">
        <v>608760</v>
      </c>
      <c r="C7" s="16">
        <v>1277522</v>
      </c>
      <c r="D7" s="17">
        <v>1886282</v>
      </c>
      <c r="E7" s="18">
        <v>11.12</v>
      </c>
    </row>
    <row r="8" spans="1:5" s="9" customFormat="1" ht="28.2" customHeight="1">
      <c r="A8" s="19" t="s">
        <v>10</v>
      </c>
      <c r="B8" s="20">
        <v>608760</v>
      </c>
      <c r="C8" s="20">
        <v>279858</v>
      </c>
      <c r="D8" s="20">
        <v>888618</v>
      </c>
      <c r="E8" s="21">
        <v>5.24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2">
        <v>0</v>
      </c>
    </row>
    <row r="10" spans="1:5" s="9" customFormat="1" ht="24" hidden="1" customHeight="1">
      <c r="A10" s="19" t="s">
        <v>12</v>
      </c>
      <c r="B10" s="20">
        <v>606407</v>
      </c>
      <c r="C10" s="20">
        <v>276145</v>
      </c>
      <c r="D10" s="20">
        <v>882552</v>
      </c>
      <c r="E10" s="22">
        <v>5.21</v>
      </c>
    </row>
    <row r="11" spans="1:5" s="9" customFormat="1" ht="24" hidden="1" customHeight="1">
      <c r="A11" s="19" t="s">
        <v>13</v>
      </c>
      <c r="B11" s="20">
        <v>1500</v>
      </c>
      <c r="C11" s="20">
        <v>331</v>
      </c>
      <c r="D11" s="20">
        <v>1831</v>
      </c>
      <c r="E11" s="22">
        <v>0.01</v>
      </c>
    </row>
    <row r="12" spans="1:5" s="9" customFormat="1" ht="24" hidden="1" customHeight="1">
      <c r="A12" s="19" t="s">
        <v>14</v>
      </c>
      <c r="B12" s="20">
        <v>853</v>
      </c>
      <c r="C12" s="20">
        <v>3382</v>
      </c>
      <c r="D12" s="20">
        <v>4235</v>
      </c>
      <c r="E12" s="22">
        <v>0.02</v>
      </c>
    </row>
    <row r="13" spans="1:5" s="9" customFormat="1" ht="25.2" customHeight="1" thickBot="1">
      <c r="A13" s="19" t="s">
        <v>15</v>
      </c>
      <c r="B13" s="20">
        <v>0</v>
      </c>
      <c r="C13" s="20">
        <v>997664</v>
      </c>
      <c r="D13" s="20">
        <v>997664</v>
      </c>
      <c r="E13" s="22">
        <v>5.88</v>
      </c>
    </row>
    <row r="14" spans="1:5" s="9" customFormat="1" ht="24" hidden="1" customHeight="1">
      <c r="A14" s="19" t="s">
        <v>16</v>
      </c>
      <c r="B14" s="20">
        <v>0</v>
      </c>
      <c r="C14" s="20">
        <v>574796</v>
      </c>
      <c r="D14" s="20">
        <v>574796</v>
      </c>
      <c r="E14" s="22">
        <v>3.39</v>
      </c>
    </row>
    <row r="15" spans="1:5" s="9" customFormat="1" ht="24" hidden="1" customHeight="1">
      <c r="A15" s="19" t="s">
        <v>17</v>
      </c>
      <c r="B15" s="20">
        <v>0</v>
      </c>
      <c r="C15" s="20">
        <v>420132</v>
      </c>
      <c r="D15" s="20">
        <v>420132</v>
      </c>
      <c r="E15" s="22">
        <v>2.48</v>
      </c>
    </row>
    <row r="16" spans="1:5" s="9" customFormat="1" ht="24" hidden="1" customHeight="1">
      <c r="A16" s="19" t="s">
        <v>18</v>
      </c>
      <c r="B16" s="20">
        <v>0</v>
      </c>
      <c r="C16" s="20">
        <v>1814</v>
      </c>
      <c r="D16" s="20">
        <v>1814</v>
      </c>
      <c r="E16" s="22">
        <v>0.01</v>
      </c>
    </row>
    <row r="17" spans="1:5" s="9" customFormat="1" ht="24" hidden="1" customHeight="1">
      <c r="A17" s="23" t="s">
        <v>19</v>
      </c>
      <c r="B17" s="24">
        <v>0</v>
      </c>
      <c r="C17" s="24">
        <v>922</v>
      </c>
      <c r="D17" s="24">
        <v>922</v>
      </c>
      <c r="E17" s="22">
        <v>0</v>
      </c>
    </row>
    <row r="18" spans="1:5" s="9" customFormat="1" ht="30" customHeight="1" thickBot="1">
      <c r="A18" s="25" t="s">
        <v>20</v>
      </c>
      <c r="B18" s="15">
        <v>8123378</v>
      </c>
      <c r="C18" s="16">
        <v>6724845</v>
      </c>
      <c r="D18" s="17">
        <v>14848223</v>
      </c>
      <c r="E18" s="18">
        <v>87.57</v>
      </c>
    </row>
    <row r="19" spans="1:5" s="9" customFormat="1" ht="30" customHeight="1">
      <c r="A19" s="26" t="s">
        <v>21</v>
      </c>
      <c r="B19" s="20">
        <v>8123378</v>
      </c>
      <c r="C19" s="20">
        <v>6628670</v>
      </c>
      <c r="D19" s="20">
        <v>14752048</v>
      </c>
      <c r="E19" s="22">
        <v>87</v>
      </c>
    </row>
    <row r="20" spans="1:5" s="9" customFormat="1" ht="24" hidden="1" customHeight="1">
      <c r="A20" s="19" t="s">
        <v>22</v>
      </c>
      <c r="B20" s="20">
        <v>287835</v>
      </c>
      <c r="C20" s="20">
        <v>1556338</v>
      </c>
      <c r="D20" s="20">
        <v>1844173</v>
      </c>
      <c r="E20" s="22">
        <v>10.88</v>
      </c>
    </row>
    <row r="21" spans="1:5" s="9" customFormat="1" ht="24" hidden="1" customHeight="1">
      <c r="A21" s="19" t="s">
        <v>23</v>
      </c>
      <c r="B21" s="20">
        <v>7568685</v>
      </c>
      <c r="C21" s="20">
        <v>4428355</v>
      </c>
      <c r="D21" s="20">
        <v>11997040</v>
      </c>
      <c r="E21" s="22">
        <v>70.75</v>
      </c>
    </row>
    <row r="22" spans="1:5" s="9" customFormat="1" ht="24" hidden="1" customHeight="1">
      <c r="A22" s="19" t="s">
        <v>24</v>
      </c>
      <c r="B22" s="20">
        <v>219732</v>
      </c>
      <c r="C22" s="20">
        <v>10978</v>
      </c>
      <c r="D22" s="20">
        <v>230710</v>
      </c>
      <c r="E22" s="22">
        <v>1.36</v>
      </c>
    </row>
    <row r="23" spans="1:5" s="9" customFormat="1" ht="24" hidden="1" customHeight="1">
      <c r="A23" s="19" t="s">
        <v>25</v>
      </c>
      <c r="B23" s="20">
        <v>26178</v>
      </c>
      <c r="C23" s="20">
        <v>325505</v>
      </c>
      <c r="D23" s="20">
        <v>351683</v>
      </c>
      <c r="E23" s="22">
        <v>2.0699999999999998</v>
      </c>
    </row>
    <row r="24" spans="1:5" s="9" customFormat="1" ht="24" hidden="1" customHeight="1">
      <c r="A24" s="19" t="s">
        <v>26</v>
      </c>
      <c r="B24" s="20">
        <v>20948</v>
      </c>
      <c r="C24" s="20">
        <v>307494</v>
      </c>
      <c r="D24" s="20">
        <v>328442</v>
      </c>
      <c r="E24" s="22">
        <v>1.94</v>
      </c>
    </row>
    <row r="25" spans="1:5" s="9" customFormat="1" ht="26.4" customHeight="1" thickBot="1">
      <c r="A25" s="19" t="s">
        <v>27</v>
      </c>
      <c r="B25" s="20">
        <v>0</v>
      </c>
      <c r="C25" s="20">
        <v>96175</v>
      </c>
      <c r="D25" s="20">
        <v>96175</v>
      </c>
      <c r="E25" s="22">
        <v>0.56999999999999995</v>
      </c>
    </row>
    <row r="26" spans="1:5" s="9" customFormat="1" ht="24" hidden="1" customHeight="1">
      <c r="A26" s="19" t="s">
        <v>16</v>
      </c>
      <c r="B26" s="20">
        <v>0</v>
      </c>
      <c r="C26" s="20">
        <v>38688</v>
      </c>
      <c r="D26" s="20">
        <v>38688</v>
      </c>
      <c r="E26" s="22">
        <v>0.23</v>
      </c>
    </row>
    <row r="27" spans="1:5" s="9" customFormat="1" ht="24" hidden="1" customHeight="1">
      <c r="A27" s="19" t="s">
        <v>28</v>
      </c>
      <c r="B27" s="20">
        <v>0</v>
      </c>
      <c r="C27" s="20">
        <v>38710</v>
      </c>
      <c r="D27" s="20">
        <v>38710</v>
      </c>
      <c r="E27" s="22">
        <v>0.23</v>
      </c>
    </row>
    <row r="28" spans="1:5" s="9" customFormat="1" ht="24" hidden="1" customHeight="1">
      <c r="A28" s="19" t="s">
        <v>13</v>
      </c>
      <c r="B28" s="20">
        <v>0</v>
      </c>
      <c r="C28" s="20">
        <v>11140</v>
      </c>
      <c r="D28" s="20">
        <v>11140</v>
      </c>
      <c r="E28" s="22">
        <v>7.0000000000000007E-2</v>
      </c>
    </row>
    <row r="29" spans="1:5" s="9" customFormat="1" ht="24" hidden="1" customHeight="1">
      <c r="A29" s="23" t="s">
        <v>14</v>
      </c>
      <c r="B29" s="24">
        <v>0</v>
      </c>
      <c r="C29" s="24">
        <v>7637</v>
      </c>
      <c r="D29" s="24">
        <v>7637</v>
      </c>
      <c r="E29" s="22">
        <v>0.04</v>
      </c>
    </row>
    <row r="30" spans="1:5" s="9" customFormat="1" ht="30" customHeight="1" thickBot="1">
      <c r="A30" s="25" t="s">
        <v>29</v>
      </c>
      <c r="B30" s="17">
        <v>184146</v>
      </c>
      <c r="C30" s="17">
        <v>18465</v>
      </c>
      <c r="D30" s="17">
        <v>202611</v>
      </c>
      <c r="E30" s="18">
        <v>1.19</v>
      </c>
    </row>
    <row r="31" spans="1:5" s="9" customFormat="1" ht="30" customHeight="1">
      <c r="A31" s="27" t="s">
        <v>30</v>
      </c>
      <c r="B31" s="20">
        <v>3652</v>
      </c>
      <c r="C31" s="20">
        <v>427</v>
      </c>
      <c r="D31" s="20">
        <v>4079</v>
      </c>
      <c r="E31" s="21">
        <v>0.02</v>
      </c>
    </row>
    <row r="32" spans="1:5" s="9" customFormat="1" ht="30" customHeight="1" thickBot="1">
      <c r="A32" s="23" t="s">
        <v>15</v>
      </c>
      <c r="B32" s="24">
        <v>180494</v>
      </c>
      <c r="C32" s="24">
        <v>18038</v>
      </c>
      <c r="D32" s="24">
        <v>198532</v>
      </c>
      <c r="E32" s="22">
        <v>1.17</v>
      </c>
    </row>
    <row r="33" spans="1:5" s="9" customFormat="1" ht="30" customHeight="1" thickBot="1">
      <c r="A33" s="25" t="s">
        <v>31</v>
      </c>
      <c r="B33" s="17">
        <v>682</v>
      </c>
      <c r="C33" s="17">
        <v>16156</v>
      </c>
      <c r="D33" s="17">
        <v>16838</v>
      </c>
      <c r="E33" s="18">
        <v>0.1</v>
      </c>
    </row>
    <row r="34" spans="1:5" s="9" customFormat="1" ht="30" customHeight="1">
      <c r="A34" s="27" t="s">
        <v>30</v>
      </c>
      <c r="B34" s="20">
        <v>0</v>
      </c>
      <c r="C34" s="20">
        <v>13175</v>
      </c>
      <c r="D34" s="20">
        <v>13175</v>
      </c>
      <c r="E34" s="22">
        <v>0.08</v>
      </c>
    </row>
    <row r="35" spans="1:5" s="9" customFormat="1" ht="30" customHeight="1" thickBot="1">
      <c r="A35" s="23" t="s">
        <v>15</v>
      </c>
      <c r="B35" s="24">
        <v>682</v>
      </c>
      <c r="C35" s="24">
        <v>2981</v>
      </c>
      <c r="D35" s="24">
        <v>3663</v>
      </c>
      <c r="E35" s="22">
        <v>0.02</v>
      </c>
    </row>
    <row r="36" spans="1:5" s="9" customFormat="1" ht="30" customHeight="1" thickBot="1">
      <c r="A36" s="28" t="s">
        <v>32</v>
      </c>
      <c r="B36" s="17">
        <v>8916966</v>
      </c>
      <c r="C36" s="17">
        <v>8036988</v>
      </c>
      <c r="D36" s="17">
        <v>16953954</v>
      </c>
      <c r="E36" s="18">
        <v>99.98</v>
      </c>
    </row>
    <row r="37" spans="1:5" s="9" customFormat="1" ht="30" customHeight="1" thickBot="1">
      <c r="A37" s="29" t="s">
        <v>33</v>
      </c>
      <c r="B37" s="17">
        <v>0</v>
      </c>
      <c r="C37" s="17">
        <v>2627</v>
      </c>
      <c r="D37" s="17">
        <v>2627</v>
      </c>
      <c r="E37" s="30">
        <v>0.02</v>
      </c>
    </row>
    <row r="38" spans="1:5" s="9" customFormat="1" ht="24" hidden="1" customHeight="1">
      <c r="A38" s="31" t="s">
        <v>34</v>
      </c>
      <c r="B38" s="20">
        <v>0</v>
      </c>
      <c r="C38" s="20">
        <v>2627</v>
      </c>
      <c r="D38" s="20">
        <v>2627</v>
      </c>
      <c r="E38" s="21">
        <v>0.02</v>
      </c>
    </row>
    <row r="39" spans="1:5" s="9" customFormat="1" ht="24" hidden="1" customHeight="1">
      <c r="A39" s="32" t="s">
        <v>35</v>
      </c>
      <c r="B39" s="20">
        <v>0</v>
      </c>
      <c r="C39" s="20">
        <v>0</v>
      </c>
      <c r="D39" s="20">
        <v>0</v>
      </c>
      <c r="E39" s="33">
        <v>0</v>
      </c>
    </row>
    <row r="40" spans="1:5" s="9" customFormat="1" ht="24" hidden="1" customHeight="1">
      <c r="A40" s="19" t="s">
        <v>36</v>
      </c>
      <c r="B40" s="20">
        <v>0</v>
      </c>
      <c r="C40" s="20">
        <v>0</v>
      </c>
      <c r="D40" s="20">
        <v>0</v>
      </c>
      <c r="E40" s="33">
        <v>0</v>
      </c>
    </row>
    <row r="41" spans="1:5" s="9" customFormat="1" ht="24" hidden="1" customHeight="1">
      <c r="A41" s="34" t="s">
        <v>37</v>
      </c>
      <c r="B41" s="24">
        <v>0</v>
      </c>
      <c r="C41" s="24">
        <v>0</v>
      </c>
      <c r="D41" s="24">
        <v>0</v>
      </c>
      <c r="E41" s="33">
        <v>0</v>
      </c>
    </row>
    <row r="42" spans="1:5" s="9" customFormat="1" ht="30" customHeight="1" thickBot="1">
      <c r="A42" s="29" t="s">
        <v>38</v>
      </c>
      <c r="B42" s="35">
        <v>0</v>
      </c>
      <c r="C42" s="35">
        <v>0</v>
      </c>
      <c r="D42" s="35">
        <v>0</v>
      </c>
      <c r="E42" s="36">
        <v>0</v>
      </c>
    </row>
    <row r="43" spans="1:5" s="9" customFormat="1" ht="24" hidden="1" customHeight="1">
      <c r="A43" s="37" t="s">
        <v>39</v>
      </c>
      <c r="B43" s="20">
        <v>0</v>
      </c>
      <c r="C43" s="20">
        <v>0</v>
      </c>
      <c r="D43" s="20">
        <v>0</v>
      </c>
      <c r="E43" s="33">
        <v>0</v>
      </c>
    </row>
    <row r="44" spans="1:5" s="9" customFormat="1" ht="24" hidden="1" customHeight="1">
      <c r="A44" s="38" t="s">
        <v>40</v>
      </c>
      <c r="B44" s="39">
        <v>0</v>
      </c>
      <c r="C44" s="39">
        <v>0</v>
      </c>
      <c r="D44" s="39">
        <v>0</v>
      </c>
      <c r="E44" s="33">
        <v>0</v>
      </c>
    </row>
    <row r="45" spans="1:5" s="9" customFormat="1" ht="24" hidden="1" customHeight="1">
      <c r="A45" s="40" t="s">
        <v>41</v>
      </c>
      <c r="B45" s="41">
        <v>0</v>
      </c>
      <c r="C45" s="41">
        <v>0</v>
      </c>
      <c r="D45" s="41">
        <v>0</v>
      </c>
      <c r="E45" s="33">
        <v>0</v>
      </c>
    </row>
    <row r="46" spans="1:5" s="9" customFormat="1" ht="30" customHeight="1" thickBot="1">
      <c r="A46" s="28" t="s">
        <v>42</v>
      </c>
      <c r="B46" s="17">
        <v>8916966</v>
      </c>
      <c r="C46" s="17">
        <v>8039615</v>
      </c>
      <c r="D46" s="17">
        <v>16956581</v>
      </c>
      <c r="E46" s="18">
        <v>100</v>
      </c>
    </row>
    <row r="47" spans="1:5" ht="21" customHeight="1">
      <c r="A47" s="2" t="s">
        <v>43</v>
      </c>
      <c r="B47" s="42"/>
      <c r="C47" s="42"/>
      <c r="D47" s="42"/>
      <c r="E47" s="43"/>
    </row>
    <row r="48" spans="1:5" ht="15.6" customHeight="1">
      <c r="A48" s="44"/>
      <c r="B48" s="44"/>
      <c r="C48" s="44"/>
      <c r="D48" s="44"/>
      <c r="E48" s="44"/>
    </row>
    <row r="49" spans="1:5" ht="19.95" customHeight="1">
      <c r="A49" s="44"/>
      <c r="B49" s="44"/>
      <c r="C49" s="44"/>
      <c r="D49" s="44"/>
      <c r="E49" s="44"/>
    </row>
    <row r="50" spans="1:5">
      <c r="A50" s="44"/>
      <c r="B50" s="44"/>
      <c r="C50" s="44"/>
      <c r="D50" s="44"/>
      <c r="E50" s="44"/>
    </row>
    <row r="51" spans="1:5">
      <c r="A51" s="44"/>
      <c r="B51" s="44"/>
      <c r="C51" s="44"/>
      <c r="D51" s="44"/>
      <c r="E51" s="44"/>
    </row>
    <row r="52" spans="1:5">
      <c r="A52" s="44"/>
      <c r="B52" s="44"/>
      <c r="C52" s="44"/>
      <c r="D52" s="44"/>
      <c r="E52" s="44"/>
    </row>
    <row r="53" spans="1:5">
      <c r="A53" s="44"/>
      <c r="B53" s="44"/>
      <c r="C53" s="44"/>
      <c r="D53" s="44"/>
      <c r="E53" s="44"/>
    </row>
    <row r="54" spans="1:5">
      <c r="A54" s="1"/>
      <c r="B54" s="44"/>
      <c r="C54" s="44"/>
      <c r="D54" s="44"/>
      <c r="E54" s="44"/>
    </row>
    <row r="55" spans="1:5" ht="28.2">
      <c r="A55" s="178" t="s">
        <v>44</v>
      </c>
      <c r="B55" s="178"/>
      <c r="C55" s="178"/>
      <c r="D55" s="178"/>
      <c r="E55" s="178"/>
    </row>
    <row r="56" spans="1:5" ht="28.8" thickBot="1">
      <c r="A56" s="1"/>
      <c r="B56" s="45"/>
      <c r="C56" s="45"/>
      <c r="D56" s="180" t="s">
        <v>45</v>
      </c>
      <c r="E56" s="180"/>
    </row>
    <row r="57" spans="1:5" ht="41.4" customHeight="1">
      <c r="A57" s="172" t="s">
        <v>46</v>
      </c>
      <c r="B57" s="173"/>
      <c r="C57" s="46" t="s">
        <v>47</v>
      </c>
      <c r="D57" s="47" t="s">
        <v>48</v>
      </c>
      <c r="E57" s="48" t="s">
        <v>3</v>
      </c>
    </row>
    <row r="58" spans="1:5" ht="35.4" customHeight="1">
      <c r="A58" s="174" t="s">
        <v>49</v>
      </c>
      <c r="B58" s="49" t="s">
        <v>50</v>
      </c>
      <c r="C58" s="50">
        <f>+B46</f>
        <v>8916966</v>
      </c>
      <c r="D58" s="50">
        <f>+C46</f>
        <v>8039615</v>
      </c>
      <c r="E58" s="51">
        <f>+D46</f>
        <v>16956581</v>
      </c>
    </row>
    <row r="59" spans="1:5" ht="35.4" customHeight="1">
      <c r="A59" s="175"/>
      <c r="B59" s="49" t="s">
        <v>51</v>
      </c>
      <c r="C59" s="52">
        <f>+C58/E58*100</f>
        <v>52.587051599611975</v>
      </c>
      <c r="D59" s="52">
        <f>+D58/E58*100</f>
        <v>47.412948400388025</v>
      </c>
      <c r="E59" s="53">
        <v>100</v>
      </c>
    </row>
    <row r="60" spans="1:5" ht="35.4" customHeight="1">
      <c r="A60" s="174" t="s">
        <v>52</v>
      </c>
      <c r="B60" s="49" t="s">
        <v>53</v>
      </c>
      <c r="C60" s="50">
        <v>6757601</v>
      </c>
      <c r="D60" s="50">
        <v>6818817</v>
      </c>
      <c r="E60" s="51">
        <v>13576418</v>
      </c>
    </row>
    <row r="61" spans="1:5" ht="35.4" customHeight="1">
      <c r="A61" s="175"/>
      <c r="B61" s="54" t="s">
        <v>54</v>
      </c>
      <c r="C61" s="52">
        <v>49.774550253240584</v>
      </c>
      <c r="D61" s="52">
        <v>50.225449746759423</v>
      </c>
      <c r="E61" s="53">
        <v>100</v>
      </c>
    </row>
    <row r="62" spans="1:5" ht="35.4" customHeight="1">
      <c r="A62" s="174" t="s">
        <v>55</v>
      </c>
      <c r="B62" s="55" t="s">
        <v>56</v>
      </c>
      <c r="C62" s="56">
        <f>+C58-C60</f>
        <v>2159365</v>
      </c>
      <c r="D62" s="56">
        <f>+D58-D60</f>
        <v>1220798</v>
      </c>
      <c r="E62" s="57">
        <f>+E58-E60</f>
        <v>3380163</v>
      </c>
    </row>
    <row r="63" spans="1:5" ht="35.4" customHeight="1" thickBot="1">
      <c r="A63" s="176"/>
      <c r="B63" s="58" t="s">
        <v>57</v>
      </c>
      <c r="C63" s="59">
        <f>+C62/C60*100</f>
        <v>31.95460933547275</v>
      </c>
      <c r="D63" s="59">
        <f>+D62/D60*100</f>
        <v>17.903369455434863</v>
      </c>
      <c r="E63" s="59">
        <f>+E62/E60*100</f>
        <v>24.897310910727704</v>
      </c>
    </row>
    <row r="64" spans="1:5" ht="16.95" customHeight="1">
      <c r="A64" s="44" t="s">
        <v>58</v>
      </c>
      <c r="B64" s="60"/>
      <c r="C64" s="60"/>
      <c r="D64" s="60"/>
      <c r="E64" s="60"/>
    </row>
    <row r="65" spans="1:5" ht="32.4" customHeight="1">
      <c r="A65" s="61"/>
      <c r="B65" s="62"/>
      <c r="C65" s="62"/>
      <c r="D65" s="62"/>
      <c r="E65" s="63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topLeftCell="A34" zoomScaleNormal="85" zoomScaleSheetLayoutView="100" zoomScalePageLayoutView="85" workbookViewId="0">
      <selection activeCell="A6" sqref="A6"/>
    </sheetView>
  </sheetViews>
  <sheetFormatPr defaultColWidth="8.90625" defaultRowHeight="16.2"/>
  <cols>
    <col min="1" max="1" width="51.81640625" style="71" customWidth="1"/>
    <col min="2" max="2" width="13.6328125" style="72" customWidth="1"/>
    <col min="3" max="3" width="11" style="72" customWidth="1"/>
    <col min="4" max="4" width="13.08984375" style="73" customWidth="1"/>
    <col min="5" max="5" width="10.81640625" style="137" customWidth="1"/>
    <col min="6" max="6" width="13.36328125" style="70" customWidth="1"/>
    <col min="7" max="7" width="10.90625" style="65" customWidth="1"/>
    <col min="8" max="16384" width="8.90625" style="65"/>
  </cols>
  <sheetData>
    <row r="1" spans="1:7" ht="30.6">
      <c r="A1" s="181" t="s">
        <v>59</v>
      </c>
      <c r="B1" s="181"/>
      <c r="C1" s="181"/>
      <c r="D1" s="181"/>
      <c r="E1" s="181"/>
      <c r="F1" s="181"/>
      <c r="G1" s="181"/>
    </row>
    <row r="2" spans="1:7">
      <c r="A2" s="182"/>
      <c r="B2" s="182"/>
      <c r="C2" s="182"/>
      <c r="D2" s="182"/>
      <c r="E2" s="182"/>
      <c r="F2" s="182"/>
      <c r="G2" s="182"/>
    </row>
    <row r="3" spans="1:7">
      <c r="A3" s="66"/>
      <c r="B3" s="67"/>
      <c r="C3" s="67"/>
      <c r="D3" s="68"/>
      <c r="E3" s="69"/>
    </row>
    <row r="4" spans="1:7" ht="16.8" thickBot="1">
      <c r="E4" s="74"/>
      <c r="F4" s="75" t="s">
        <v>60</v>
      </c>
    </row>
    <row r="5" spans="1:7" s="79" customFormat="1" ht="22.2">
      <c r="A5" s="76" t="s">
        <v>61</v>
      </c>
      <c r="B5" s="183" t="s">
        <v>62</v>
      </c>
      <c r="C5" s="184"/>
      <c r="D5" s="183" t="s">
        <v>52</v>
      </c>
      <c r="E5" s="184"/>
      <c r="F5" s="77" t="s">
        <v>63</v>
      </c>
      <c r="G5" s="78"/>
    </row>
    <row r="6" spans="1:7" s="79" customFormat="1" ht="16.8" thickBot="1">
      <c r="A6" s="80"/>
      <c r="B6" s="81" t="s">
        <v>64</v>
      </c>
      <c r="C6" s="82" t="s">
        <v>65</v>
      </c>
      <c r="D6" s="81" t="s">
        <v>64</v>
      </c>
      <c r="E6" s="83" t="s">
        <v>65</v>
      </c>
      <c r="F6" s="84" t="s">
        <v>66</v>
      </c>
      <c r="G6" s="85" t="s">
        <v>67</v>
      </c>
    </row>
    <row r="7" spans="1:7" s="79" customFormat="1" ht="24" customHeight="1" thickBot="1">
      <c r="A7" s="86" t="s">
        <v>68</v>
      </c>
      <c r="B7" s="87">
        <v>1886282</v>
      </c>
      <c r="C7" s="88">
        <v>11.12</v>
      </c>
      <c r="D7" s="87">
        <v>1568111</v>
      </c>
      <c r="E7" s="88">
        <v>11.55</v>
      </c>
      <c r="F7" s="89">
        <f t="shared" ref="F7:F46" si="0">B7-D7</f>
        <v>318171</v>
      </c>
      <c r="G7" s="90">
        <f t="shared" ref="G7:G38" si="1">(F7/D7)*100</f>
        <v>20.290081505709736</v>
      </c>
    </row>
    <row r="8" spans="1:7" s="79" customFormat="1" ht="24" customHeight="1">
      <c r="A8" s="91" t="s">
        <v>21</v>
      </c>
      <c r="B8" s="92">
        <v>888618</v>
      </c>
      <c r="C8" s="93">
        <v>5.24</v>
      </c>
      <c r="D8" s="92">
        <v>515731</v>
      </c>
      <c r="E8" s="93">
        <v>3.8</v>
      </c>
      <c r="F8" s="94">
        <f t="shared" si="0"/>
        <v>372887</v>
      </c>
      <c r="G8" s="95">
        <f t="shared" si="1"/>
        <v>72.302615123000166</v>
      </c>
    </row>
    <row r="9" spans="1:7" s="79" customFormat="1" ht="24" customHeight="1">
      <c r="A9" s="96" t="s">
        <v>11</v>
      </c>
      <c r="B9" s="97">
        <v>0</v>
      </c>
      <c r="C9" s="98">
        <v>0</v>
      </c>
      <c r="D9" s="97">
        <v>3200</v>
      </c>
      <c r="E9" s="99">
        <v>0.02</v>
      </c>
      <c r="F9" s="100">
        <f t="shared" si="0"/>
        <v>-3200</v>
      </c>
      <c r="G9" s="95">
        <f t="shared" si="1"/>
        <v>-100</v>
      </c>
    </row>
    <row r="10" spans="1:7" s="79" customFormat="1" ht="24" customHeight="1">
      <c r="A10" s="96" t="s">
        <v>12</v>
      </c>
      <c r="B10" s="97">
        <v>882552</v>
      </c>
      <c r="C10" s="99">
        <v>5.21</v>
      </c>
      <c r="D10" s="97">
        <v>471671</v>
      </c>
      <c r="E10" s="99">
        <v>3.48</v>
      </c>
      <c r="F10" s="100">
        <f t="shared" si="0"/>
        <v>410881</v>
      </c>
      <c r="G10" s="101">
        <f t="shared" si="1"/>
        <v>87.111779185067562</v>
      </c>
    </row>
    <row r="11" spans="1:7" s="79" customFormat="1" ht="24" customHeight="1">
      <c r="A11" s="96" t="s">
        <v>69</v>
      </c>
      <c r="B11" s="97">
        <v>1831</v>
      </c>
      <c r="C11" s="99">
        <v>0.01</v>
      </c>
      <c r="D11" s="97">
        <v>18024</v>
      </c>
      <c r="E11" s="99">
        <v>0.13</v>
      </c>
      <c r="F11" s="100">
        <f t="shared" si="0"/>
        <v>-16193</v>
      </c>
      <c r="G11" s="102">
        <f t="shared" si="1"/>
        <v>-89.841322680869951</v>
      </c>
    </row>
    <row r="12" spans="1:7" s="79" customFormat="1" ht="24" customHeight="1">
      <c r="A12" s="96" t="s">
        <v>14</v>
      </c>
      <c r="B12" s="97">
        <v>4235</v>
      </c>
      <c r="C12" s="99">
        <v>0.02</v>
      </c>
      <c r="D12" s="97">
        <v>22836</v>
      </c>
      <c r="E12" s="99">
        <v>0.17</v>
      </c>
      <c r="F12" s="100">
        <f t="shared" si="0"/>
        <v>-18601</v>
      </c>
      <c r="G12" s="102">
        <f t="shared" si="1"/>
        <v>-81.454720616570327</v>
      </c>
    </row>
    <row r="13" spans="1:7" s="79" customFormat="1" ht="24" customHeight="1">
      <c r="A13" s="96" t="s">
        <v>70</v>
      </c>
      <c r="B13" s="97">
        <v>997664</v>
      </c>
      <c r="C13" s="99">
        <v>5.88</v>
      </c>
      <c r="D13" s="97">
        <v>1052380</v>
      </c>
      <c r="E13" s="99">
        <v>7.75</v>
      </c>
      <c r="F13" s="100">
        <f t="shared" si="0"/>
        <v>-54716</v>
      </c>
      <c r="G13" s="101">
        <f t="shared" si="1"/>
        <v>-5.1992626237670807</v>
      </c>
    </row>
    <row r="14" spans="1:7" s="79" customFormat="1" ht="24" customHeight="1">
      <c r="A14" s="96" t="s">
        <v>71</v>
      </c>
      <c r="B14" s="97">
        <v>574796</v>
      </c>
      <c r="C14" s="99">
        <v>3.39</v>
      </c>
      <c r="D14" s="97">
        <v>444374</v>
      </c>
      <c r="E14" s="99">
        <v>3.27</v>
      </c>
      <c r="F14" s="100">
        <f t="shared" si="0"/>
        <v>130422</v>
      </c>
      <c r="G14" s="103">
        <f t="shared" si="1"/>
        <v>29.34960191190304</v>
      </c>
    </row>
    <row r="15" spans="1:7" s="79" customFormat="1" ht="24" customHeight="1">
      <c r="A15" s="96" t="s">
        <v>72</v>
      </c>
      <c r="B15" s="97">
        <v>420132</v>
      </c>
      <c r="C15" s="99">
        <v>2.48</v>
      </c>
      <c r="D15" s="97">
        <v>607837</v>
      </c>
      <c r="E15" s="99">
        <v>4.4800000000000004</v>
      </c>
      <c r="F15" s="100">
        <f t="shared" si="0"/>
        <v>-187705</v>
      </c>
      <c r="G15" s="103">
        <f t="shared" si="1"/>
        <v>-30.880811796583625</v>
      </c>
    </row>
    <row r="16" spans="1:7" s="79" customFormat="1" ht="24" customHeight="1">
      <c r="A16" s="96" t="s">
        <v>13</v>
      </c>
      <c r="B16" s="97">
        <v>1814</v>
      </c>
      <c r="C16" s="99">
        <v>0.01</v>
      </c>
      <c r="D16" s="97">
        <v>0</v>
      </c>
      <c r="E16" s="98">
        <v>0</v>
      </c>
      <c r="F16" s="100">
        <f t="shared" si="0"/>
        <v>1814</v>
      </c>
      <c r="G16" s="98">
        <v>0</v>
      </c>
    </row>
    <row r="17" spans="1:7" s="79" customFormat="1" ht="24" customHeight="1" thickBot="1">
      <c r="A17" s="104" t="s">
        <v>14</v>
      </c>
      <c r="B17" s="105">
        <v>922</v>
      </c>
      <c r="C17" s="99">
        <v>0</v>
      </c>
      <c r="D17" s="105">
        <v>169</v>
      </c>
      <c r="E17" s="99">
        <v>0</v>
      </c>
      <c r="F17" s="106">
        <f t="shared" si="0"/>
        <v>753</v>
      </c>
      <c r="G17" s="102">
        <f t="shared" si="1"/>
        <v>445.5621301775148</v>
      </c>
    </row>
    <row r="18" spans="1:7" s="79" customFormat="1" ht="24" customHeight="1" thickBot="1">
      <c r="A18" s="86" t="s">
        <v>73</v>
      </c>
      <c r="B18" s="87">
        <v>14848223</v>
      </c>
      <c r="C18" s="88">
        <v>87.57</v>
      </c>
      <c r="D18" s="87">
        <v>11793771</v>
      </c>
      <c r="E18" s="88">
        <v>86.87</v>
      </c>
      <c r="F18" s="89">
        <f t="shared" si="0"/>
        <v>3054452</v>
      </c>
      <c r="G18" s="90">
        <f t="shared" si="1"/>
        <v>25.898857964937594</v>
      </c>
    </row>
    <row r="19" spans="1:7" s="79" customFormat="1" ht="24" customHeight="1">
      <c r="A19" s="91" t="s">
        <v>21</v>
      </c>
      <c r="B19" s="92">
        <v>14752048</v>
      </c>
      <c r="C19" s="93">
        <v>87</v>
      </c>
      <c r="D19" s="92">
        <v>11751494</v>
      </c>
      <c r="E19" s="93">
        <v>86.56</v>
      </c>
      <c r="F19" s="107">
        <f t="shared" si="0"/>
        <v>3000554</v>
      </c>
      <c r="G19" s="101">
        <f t="shared" si="1"/>
        <v>25.533383244717651</v>
      </c>
    </row>
    <row r="20" spans="1:7" s="79" customFormat="1" ht="24" customHeight="1">
      <c r="A20" s="96" t="s">
        <v>74</v>
      </c>
      <c r="B20" s="97">
        <v>1844173</v>
      </c>
      <c r="C20" s="99">
        <v>10.88</v>
      </c>
      <c r="D20" s="97">
        <v>1418974</v>
      </c>
      <c r="E20" s="99">
        <v>10.45</v>
      </c>
      <c r="F20" s="94">
        <f t="shared" si="0"/>
        <v>425199</v>
      </c>
      <c r="G20" s="101">
        <f t="shared" si="1"/>
        <v>29.965242492110495</v>
      </c>
    </row>
    <row r="21" spans="1:7" s="79" customFormat="1" ht="24" customHeight="1">
      <c r="A21" s="96" t="s">
        <v>23</v>
      </c>
      <c r="B21" s="97">
        <v>11997040</v>
      </c>
      <c r="C21" s="99">
        <v>70.75</v>
      </c>
      <c r="D21" s="97">
        <v>9829888</v>
      </c>
      <c r="E21" s="99">
        <v>72.41</v>
      </c>
      <c r="F21" s="100">
        <f t="shared" si="0"/>
        <v>2167152</v>
      </c>
      <c r="G21" s="101">
        <f t="shared" si="1"/>
        <v>22.046558414500755</v>
      </c>
    </row>
    <row r="22" spans="1:7" s="79" customFormat="1" ht="24" customHeight="1">
      <c r="A22" s="96" t="s">
        <v>24</v>
      </c>
      <c r="B22" s="97">
        <v>230710</v>
      </c>
      <c r="C22" s="99">
        <v>1.36</v>
      </c>
      <c r="D22" s="97">
        <v>129808</v>
      </c>
      <c r="E22" s="99">
        <v>0.96</v>
      </c>
      <c r="F22" s="100">
        <f t="shared" si="0"/>
        <v>100902</v>
      </c>
      <c r="G22" s="101">
        <f t="shared" si="1"/>
        <v>77.731726858128923</v>
      </c>
    </row>
    <row r="23" spans="1:7" s="79" customFormat="1" ht="24" customHeight="1">
      <c r="A23" s="96" t="s">
        <v>25</v>
      </c>
      <c r="B23" s="97">
        <v>351683</v>
      </c>
      <c r="C23" s="99">
        <v>2.0699999999999998</v>
      </c>
      <c r="D23" s="97">
        <v>189014</v>
      </c>
      <c r="E23" s="99">
        <v>1.39</v>
      </c>
      <c r="F23" s="100">
        <f t="shared" si="0"/>
        <v>162669</v>
      </c>
      <c r="G23" s="101">
        <f t="shared" si="1"/>
        <v>86.061879014252924</v>
      </c>
    </row>
    <row r="24" spans="1:7" s="79" customFormat="1" ht="24" customHeight="1">
      <c r="A24" s="96" t="s">
        <v>26</v>
      </c>
      <c r="B24" s="97">
        <v>328442</v>
      </c>
      <c r="C24" s="99">
        <v>1.94</v>
      </c>
      <c r="D24" s="97">
        <v>183810</v>
      </c>
      <c r="E24" s="99">
        <v>1.35</v>
      </c>
      <c r="F24" s="100">
        <f t="shared" si="0"/>
        <v>144632</v>
      </c>
      <c r="G24" s="101">
        <f t="shared" si="1"/>
        <v>78.685599260105548</v>
      </c>
    </row>
    <row r="25" spans="1:7" s="79" customFormat="1" ht="24" customHeight="1">
      <c r="A25" s="96" t="s">
        <v>27</v>
      </c>
      <c r="B25" s="97">
        <v>96175</v>
      </c>
      <c r="C25" s="99">
        <v>0.56999999999999995</v>
      </c>
      <c r="D25" s="97">
        <v>42277</v>
      </c>
      <c r="E25" s="99">
        <v>0.31</v>
      </c>
      <c r="F25" s="100">
        <f t="shared" si="0"/>
        <v>53898</v>
      </c>
      <c r="G25" s="101">
        <f t="shared" si="1"/>
        <v>127.487759301748</v>
      </c>
    </row>
    <row r="26" spans="1:7" s="79" customFormat="1" ht="24" customHeight="1">
      <c r="A26" s="96" t="s">
        <v>75</v>
      </c>
      <c r="B26" s="97">
        <v>38688</v>
      </c>
      <c r="C26" s="99">
        <v>0.23</v>
      </c>
      <c r="D26" s="97">
        <v>18256</v>
      </c>
      <c r="E26" s="99">
        <v>0.13</v>
      </c>
      <c r="F26" s="100">
        <f t="shared" si="0"/>
        <v>20432</v>
      </c>
      <c r="G26" s="101">
        <f t="shared" si="1"/>
        <v>111.9193689745837</v>
      </c>
    </row>
    <row r="27" spans="1:7" s="79" customFormat="1" ht="24" customHeight="1">
      <c r="A27" s="96" t="s">
        <v>72</v>
      </c>
      <c r="B27" s="97">
        <v>38710</v>
      </c>
      <c r="C27" s="99">
        <v>0.23</v>
      </c>
      <c r="D27" s="97">
        <v>17389</v>
      </c>
      <c r="E27" s="99">
        <v>0.12</v>
      </c>
      <c r="F27" s="100">
        <f t="shared" si="0"/>
        <v>21321</v>
      </c>
      <c r="G27" s="101">
        <f t="shared" si="1"/>
        <v>122.61199608948186</v>
      </c>
    </row>
    <row r="28" spans="1:7" s="79" customFormat="1" ht="24" customHeight="1">
      <c r="A28" s="96" t="s">
        <v>13</v>
      </c>
      <c r="B28" s="97">
        <v>11140</v>
      </c>
      <c r="C28" s="99">
        <v>7.0000000000000007E-2</v>
      </c>
      <c r="D28" s="97">
        <v>3323</v>
      </c>
      <c r="E28" s="99">
        <v>0.03</v>
      </c>
      <c r="F28" s="100">
        <f t="shared" si="0"/>
        <v>7817</v>
      </c>
      <c r="G28" s="102">
        <f t="shared" si="1"/>
        <v>235.23924164911224</v>
      </c>
    </row>
    <row r="29" spans="1:7" s="79" customFormat="1" ht="24" customHeight="1" thickBot="1">
      <c r="A29" s="104" t="s">
        <v>14</v>
      </c>
      <c r="B29" s="108">
        <v>7637</v>
      </c>
      <c r="C29" s="99">
        <v>0.04</v>
      </c>
      <c r="D29" s="108">
        <v>3309</v>
      </c>
      <c r="E29" s="99">
        <v>0.03</v>
      </c>
      <c r="F29" s="106">
        <f t="shared" si="0"/>
        <v>4328</v>
      </c>
      <c r="G29" s="102">
        <f t="shared" si="1"/>
        <v>130.79480205500153</v>
      </c>
    </row>
    <row r="30" spans="1:7" s="79" customFormat="1" ht="24" customHeight="1" thickBot="1">
      <c r="A30" s="86" t="s">
        <v>76</v>
      </c>
      <c r="B30" s="87">
        <v>202611</v>
      </c>
      <c r="C30" s="88">
        <v>1.19</v>
      </c>
      <c r="D30" s="87">
        <v>198645</v>
      </c>
      <c r="E30" s="88">
        <v>1.46</v>
      </c>
      <c r="F30" s="89">
        <f t="shared" si="0"/>
        <v>3966</v>
      </c>
      <c r="G30" s="90">
        <f t="shared" si="1"/>
        <v>1.9965264668126557</v>
      </c>
    </row>
    <row r="31" spans="1:7" s="79" customFormat="1" ht="24" customHeight="1">
      <c r="A31" s="91" t="s">
        <v>21</v>
      </c>
      <c r="B31" s="92">
        <v>4079</v>
      </c>
      <c r="C31" s="93">
        <v>0.02</v>
      </c>
      <c r="D31" s="92">
        <v>2070</v>
      </c>
      <c r="E31" s="93">
        <v>0.01</v>
      </c>
      <c r="F31" s="94">
        <f t="shared" si="0"/>
        <v>2009</v>
      </c>
      <c r="G31" s="101">
        <f t="shared" si="1"/>
        <v>97.053140096618364</v>
      </c>
    </row>
    <row r="32" spans="1:7" s="79" customFormat="1" ht="24" customHeight="1" thickBot="1">
      <c r="A32" s="104" t="s">
        <v>70</v>
      </c>
      <c r="B32" s="109">
        <v>198532</v>
      </c>
      <c r="C32" s="110">
        <v>1.17</v>
      </c>
      <c r="D32" s="109">
        <v>196575</v>
      </c>
      <c r="E32" s="110">
        <v>1.45</v>
      </c>
      <c r="F32" s="100">
        <f t="shared" si="0"/>
        <v>1957</v>
      </c>
      <c r="G32" s="111">
        <f t="shared" si="1"/>
        <v>0.99554877273305353</v>
      </c>
    </row>
    <row r="33" spans="1:7" s="79" customFormat="1" ht="24" customHeight="1" thickBot="1">
      <c r="A33" s="86" t="s">
        <v>77</v>
      </c>
      <c r="B33" s="87">
        <v>16838</v>
      </c>
      <c r="C33" s="88">
        <v>0.1</v>
      </c>
      <c r="D33" s="87">
        <v>9481</v>
      </c>
      <c r="E33" s="88">
        <v>7.0000000000000007E-2</v>
      </c>
      <c r="F33" s="89">
        <f t="shared" si="0"/>
        <v>7357</v>
      </c>
      <c r="G33" s="90">
        <f t="shared" si="1"/>
        <v>77.597299862883659</v>
      </c>
    </row>
    <row r="34" spans="1:7" s="79" customFormat="1" ht="24" customHeight="1">
      <c r="A34" s="91" t="s">
        <v>21</v>
      </c>
      <c r="B34" s="92">
        <v>13175</v>
      </c>
      <c r="C34" s="93">
        <v>0.08</v>
      </c>
      <c r="D34" s="92">
        <v>7585</v>
      </c>
      <c r="E34" s="93">
        <v>0.06</v>
      </c>
      <c r="F34" s="100">
        <f t="shared" si="0"/>
        <v>5590</v>
      </c>
      <c r="G34" s="95">
        <f t="shared" si="1"/>
        <v>73.698088332234676</v>
      </c>
    </row>
    <row r="35" spans="1:7" s="79" customFormat="1" ht="24" customHeight="1" thickBot="1">
      <c r="A35" s="104" t="s">
        <v>27</v>
      </c>
      <c r="B35" s="109">
        <v>3663</v>
      </c>
      <c r="C35" s="99">
        <v>0.02</v>
      </c>
      <c r="D35" s="109">
        <v>1896</v>
      </c>
      <c r="E35" s="99">
        <v>0.01</v>
      </c>
      <c r="F35" s="100">
        <f t="shared" si="0"/>
        <v>1767</v>
      </c>
      <c r="G35" s="111">
        <f t="shared" si="1"/>
        <v>93.196202531645568</v>
      </c>
    </row>
    <row r="36" spans="1:7" s="79" customFormat="1" ht="24" customHeight="1" thickBot="1">
      <c r="A36" s="112" t="s">
        <v>78</v>
      </c>
      <c r="B36" s="87">
        <v>16953954</v>
      </c>
      <c r="C36" s="88">
        <v>99.98</v>
      </c>
      <c r="D36" s="87">
        <v>13570008</v>
      </c>
      <c r="E36" s="88">
        <v>99.95</v>
      </c>
      <c r="F36" s="89">
        <f t="shared" si="0"/>
        <v>3383946</v>
      </c>
      <c r="G36" s="90">
        <f t="shared" si="1"/>
        <v>24.936949189713079</v>
      </c>
    </row>
    <row r="37" spans="1:7" s="116" customFormat="1" ht="24" customHeight="1" thickBot="1">
      <c r="A37" s="113" t="s">
        <v>33</v>
      </c>
      <c r="B37" s="114">
        <v>2627</v>
      </c>
      <c r="C37" s="115">
        <v>0.02</v>
      </c>
      <c r="D37" s="114">
        <v>6410</v>
      </c>
      <c r="E37" s="115">
        <v>0.05</v>
      </c>
      <c r="F37" s="89">
        <f t="shared" si="0"/>
        <v>-3783</v>
      </c>
      <c r="G37" s="90">
        <f t="shared" si="1"/>
        <v>-59.017160686427459</v>
      </c>
    </row>
    <row r="38" spans="1:7" s="79" customFormat="1" ht="24" customHeight="1">
      <c r="A38" s="117" t="s">
        <v>79</v>
      </c>
      <c r="B38" s="118">
        <v>2627</v>
      </c>
      <c r="C38" s="119">
        <v>0.02</v>
      </c>
      <c r="D38" s="118">
        <v>6410</v>
      </c>
      <c r="E38" s="119">
        <v>0.05</v>
      </c>
      <c r="F38" s="94">
        <f t="shared" si="0"/>
        <v>-3783</v>
      </c>
      <c r="G38" s="95">
        <f t="shared" si="1"/>
        <v>-59.017160686427459</v>
      </c>
    </row>
    <row r="39" spans="1:7" s="79" customFormat="1" ht="24" customHeight="1">
      <c r="A39" s="96" t="s">
        <v>80</v>
      </c>
      <c r="B39" s="97">
        <v>0</v>
      </c>
      <c r="C39" s="120">
        <v>0</v>
      </c>
      <c r="D39" s="97">
        <v>0</v>
      </c>
      <c r="E39" s="120">
        <v>0</v>
      </c>
      <c r="F39" s="100">
        <f t="shared" si="0"/>
        <v>0</v>
      </c>
      <c r="G39" s="121">
        <v>0</v>
      </c>
    </row>
    <row r="40" spans="1:7" s="79" customFormat="1" ht="24" customHeight="1">
      <c r="A40" s="117" t="s">
        <v>81</v>
      </c>
      <c r="B40" s="97">
        <v>0</v>
      </c>
      <c r="C40" s="120">
        <v>0</v>
      </c>
      <c r="D40" s="97">
        <v>0</v>
      </c>
      <c r="E40" s="120">
        <v>0</v>
      </c>
      <c r="F40" s="106">
        <f t="shared" si="0"/>
        <v>0</v>
      </c>
      <c r="G40" s="121">
        <v>0</v>
      </c>
    </row>
    <row r="41" spans="1:7" s="79" customFormat="1" ht="24" customHeight="1" thickBot="1">
      <c r="A41" s="104" t="s">
        <v>82</v>
      </c>
      <c r="B41" s="108">
        <v>0</v>
      </c>
      <c r="C41" s="122">
        <v>0</v>
      </c>
      <c r="D41" s="108">
        <v>0</v>
      </c>
      <c r="E41" s="122">
        <v>0</v>
      </c>
      <c r="F41" s="108">
        <f t="shared" si="0"/>
        <v>0</v>
      </c>
      <c r="G41" s="121">
        <v>0</v>
      </c>
    </row>
    <row r="42" spans="1:7" s="79" customFormat="1" ht="24" customHeight="1" thickBot="1">
      <c r="A42" s="86" t="s">
        <v>83</v>
      </c>
      <c r="B42" s="87">
        <v>0</v>
      </c>
      <c r="C42" s="123">
        <v>0</v>
      </c>
      <c r="D42" s="87">
        <v>0</v>
      </c>
      <c r="E42" s="123">
        <v>0</v>
      </c>
      <c r="F42" s="89">
        <f t="shared" si="0"/>
        <v>0</v>
      </c>
      <c r="G42" s="124">
        <f>C42-E42</f>
        <v>0</v>
      </c>
    </row>
    <row r="43" spans="1:7" s="79" customFormat="1" ht="24" customHeight="1">
      <c r="A43" s="91" t="s">
        <v>84</v>
      </c>
      <c r="B43" s="125">
        <v>0</v>
      </c>
      <c r="C43" s="126">
        <v>0</v>
      </c>
      <c r="D43" s="125">
        <v>0</v>
      </c>
      <c r="E43" s="126">
        <v>0</v>
      </c>
      <c r="F43" s="100">
        <f t="shared" si="0"/>
        <v>0</v>
      </c>
      <c r="G43" s="121">
        <v>0</v>
      </c>
    </row>
    <row r="44" spans="1:7" s="79" customFormat="1" ht="24" customHeight="1">
      <c r="A44" s="96" t="s">
        <v>85</v>
      </c>
      <c r="B44" s="97">
        <v>0</v>
      </c>
      <c r="C44" s="120">
        <v>0</v>
      </c>
      <c r="D44" s="97">
        <v>0</v>
      </c>
      <c r="E44" s="120">
        <v>0</v>
      </c>
      <c r="F44" s="100">
        <f t="shared" si="0"/>
        <v>0</v>
      </c>
      <c r="G44" s="121">
        <v>0</v>
      </c>
    </row>
    <row r="45" spans="1:7" s="79" customFormat="1" ht="24" customHeight="1" thickBot="1">
      <c r="A45" s="127" t="s">
        <v>86</v>
      </c>
      <c r="B45" s="109">
        <v>0</v>
      </c>
      <c r="C45" s="122">
        <v>0</v>
      </c>
      <c r="D45" s="109">
        <v>0</v>
      </c>
      <c r="E45" s="122">
        <v>0</v>
      </c>
      <c r="F45" s="100">
        <f t="shared" si="0"/>
        <v>0</v>
      </c>
      <c r="G45" s="121">
        <v>0</v>
      </c>
    </row>
    <row r="46" spans="1:7" s="79" customFormat="1" ht="24" customHeight="1" thickBot="1">
      <c r="A46" s="128" t="s">
        <v>87</v>
      </c>
      <c r="B46" s="87">
        <v>16956581</v>
      </c>
      <c r="C46" s="88">
        <v>100</v>
      </c>
      <c r="D46" s="87">
        <v>13576418</v>
      </c>
      <c r="E46" s="88">
        <v>100</v>
      </c>
      <c r="F46" s="89">
        <f t="shared" si="0"/>
        <v>3380163</v>
      </c>
      <c r="G46" s="90">
        <f>(F46/D46)*100</f>
        <v>24.897310910727704</v>
      </c>
    </row>
    <row r="47" spans="1:7" s="134" customFormat="1">
      <c r="A47" s="129" t="s">
        <v>88</v>
      </c>
      <c r="B47" s="130"/>
      <c r="C47" s="130"/>
      <c r="D47" s="131"/>
      <c r="E47" s="132"/>
      <c r="F47" s="130"/>
      <c r="G47" s="133"/>
    </row>
    <row r="48" spans="1:7" s="134" customFormat="1">
      <c r="A48" s="44" t="s">
        <v>89</v>
      </c>
      <c r="B48" s="135"/>
      <c r="C48" s="135"/>
      <c r="D48" s="136"/>
      <c r="E48" s="136"/>
      <c r="F48" s="135"/>
      <c r="G48" s="133"/>
    </row>
    <row r="49" spans="1:7" s="134" customFormat="1">
      <c r="A49" s="185"/>
      <c r="B49" s="185"/>
      <c r="C49" s="185"/>
      <c r="D49" s="185"/>
      <c r="E49" s="185"/>
      <c r="F49" s="185"/>
      <c r="G49" s="133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O88"/>
  <sheetViews>
    <sheetView showGridLines="0" view="pageBreakPreview" topLeftCell="A4" zoomScaleNormal="70" zoomScaleSheetLayoutView="100" zoomScalePageLayoutView="70" workbookViewId="0">
      <selection activeCell="A6" sqref="A6"/>
    </sheetView>
  </sheetViews>
  <sheetFormatPr defaultColWidth="8.6328125" defaultRowHeight="15.6"/>
  <cols>
    <col min="1" max="51" width="8.6328125" style="142"/>
    <col min="52" max="52" width="8.6328125" style="139"/>
    <col min="53" max="54" width="11.81640625" style="140" customWidth="1"/>
    <col min="55" max="55" width="11.81640625" style="141" customWidth="1"/>
    <col min="56" max="58" width="8.6328125" style="140"/>
    <col min="59" max="61" width="8.6328125" style="142"/>
    <col min="62" max="62" width="10.54296875" style="142" customWidth="1"/>
    <col min="63" max="63" width="10.453125" style="142" customWidth="1"/>
    <col min="64" max="64" width="9.54296875" style="142" customWidth="1"/>
    <col min="65" max="16384" width="8.6328125" style="142"/>
  </cols>
  <sheetData>
    <row r="1" spans="1:67" ht="28.2">
      <c r="A1" s="186" t="s">
        <v>90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38"/>
      <c r="BC1" s="141" t="s">
        <v>91</v>
      </c>
      <c r="BF1" s="140" t="s">
        <v>92</v>
      </c>
    </row>
    <row r="2" spans="1:67" ht="19.95" customHeight="1">
      <c r="AZ2" s="138" t="s">
        <v>93</v>
      </c>
      <c r="BA2" s="143" t="s">
        <v>94</v>
      </c>
      <c r="BB2" s="140" t="s">
        <v>95</v>
      </c>
      <c r="BC2" s="141" t="s">
        <v>96</v>
      </c>
      <c r="BD2" s="143" t="s">
        <v>94</v>
      </c>
      <c r="BE2" s="140" t="s">
        <v>95</v>
      </c>
      <c r="BF2" s="140" t="s">
        <v>96</v>
      </c>
    </row>
    <row r="3" spans="1:67" ht="19.95" customHeight="1">
      <c r="AZ3" s="139" t="s">
        <v>97</v>
      </c>
      <c r="BA3" s="140">
        <v>12523956</v>
      </c>
      <c r="BB3" s="140">
        <v>11373881</v>
      </c>
      <c r="BC3" s="141">
        <v>704021</v>
      </c>
      <c r="BD3" s="140">
        <v>12523.956</v>
      </c>
      <c r="BE3" s="140">
        <v>11373.880999999999</v>
      </c>
      <c r="BF3" s="140">
        <v>704.02099999999996</v>
      </c>
      <c r="BG3" s="139" t="s">
        <v>214</v>
      </c>
      <c r="BI3" s="144" t="s">
        <v>98</v>
      </c>
      <c r="BJ3" s="145">
        <v>1235735</v>
      </c>
      <c r="BK3" s="146">
        <v>1149087</v>
      </c>
      <c r="BL3" s="147">
        <v>86103</v>
      </c>
      <c r="BM3" s="146">
        <f t="shared" ref="BM3:BO34" si="0">BJ3/1000</f>
        <v>1235.7349999999999</v>
      </c>
      <c r="BN3" s="146">
        <f t="shared" si="0"/>
        <v>1149.087</v>
      </c>
      <c r="BO3" s="146">
        <f t="shared" si="0"/>
        <v>86.102999999999994</v>
      </c>
    </row>
    <row r="4" spans="1:67" ht="19.95" customHeight="1">
      <c r="AZ4" s="139" t="s">
        <v>99</v>
      </c>
      <c r="BA4" s="140">
        <v>9020115</v>
      </c>
      <c r="BB4" s="140">
        <v>8459595</v>
      </c>
      <c r="BC4" s="141">
        <v>347741</v>
      </c>
      <c r="BD4" s="140">
        <v>9020.1149999999998</v>
      </c>
      <c r="BE4" s="140">
        <v>8459.5949999999993</v>
      </c>
      <c r="BF4" s="140">
        <v>347.74099999999999</v>
      </c>
      <c r="BG4" s="139"/>
      <c r="BI4" s="144" t="s">
        <v>100</v>
      </c>
      <c r="BJ4" s="145">
        <v>1577800</v>
      </c>
      <c r="BK4" s="146">
        <v>1311254</v>
      </c>
      <c r="BL4" s="147">
        <v>261223</v>
      </c>
      <c r="BM4" s="146">
        <f t="shared" si="0"/>
        <v>1577.8</v>
      </c>
      <c r="BN4" s="146">
        <f t="shared" si="0"/>
        <v>1311.2539999999999</v>
      </c>
      <c r="BO4" s="146">
        <f t="shared" si="0"/>
        <v>261.22300000000001</v>
      </c>
    </row>
    <row r="5" spans="1:67" ht="19.95" customHeight="1">
      <c r="AZ5" s="139" t="s">
        <v>101</v>
      </c>
      <c r="BA5" s="140">
        <v>11713699</v>
      </c>
      <c r="BB5" s="140">
        <v>10776315</v>
      </c>
      <c r="BC5" s="141">
        <v>606026</v>
      </c>
      <c r="BD5" s="140">
        <v>11713.699000000001</v>
      </c>
      <c r="BE5" s="140">
        <v>10776.315000000001</v>
      </c>
      <c r="BF5" s="140">
        <v>606.02599999999995</v>
      </c>
      <c r="BG5" s="139"/>
      <c r="BI5" s="144" t="s">
        <v>102</v>
      </c>
      <c r="BJ5" s="145">
        <v>1910058</v>
      </c>
      <c r="BK5" s="146">
        <v>1669183</v>
      </c>
      <c r="BL5" s="147">
        <v>237751</v>
      </c>
      <c r="BM5" s="146">
        <f t="shared" si="0"/>
        <v>1910.058</v>
      </c>
      <c r="BN5" s="146">
        <f t="shared" si="0"/>
        <v>1669.183</v>
      </c>
      <c r="BO5" s="146">
        <f t="shared" si="0"/>
        <v>237.751</v>
      </c>
    </row>
    <row r="6" spans="1:67" ht="19.95" customHeight="1">
      <c r="AZ6" s="139" t="s">
        <v>103</v>
      </c>
      <c r="BA6" s="140">
        <v>11768561</v>
      </c>
      <c r="BB6" s="140">
        <v>10728918</v>
      </c>
      <c r="BC6" s="141">
        <v>652393</v>
      </c>
      <c r="BD6" s="140">
        <v>11768.561</v>
      </c>
      <c r="BE6" s="140">
        <v>10728.918</v>
      </c>
      <c r="BF6" s="140">
        <v>652.39300000000003</v>
      </c>
      <c r="BG6" s="139" t="s">
        <v>103</v>
      </c>
      <c r="BI6" s="144" t="s">
        <v>104</v>
      </c>
      <c r="BJ6" s="145">
        <v>1642499</v>
      </c>
      <c r="BK6" s="146">
        <v>1325977</v>
      </c>
      <c r="BL6" s="147">
        <v>297295</v>
      </c>
      <c r="BM6" s="146">
        <f t="shared" si="0"/>
        <v>1642.499</v>
      </c>
      <c r="BN6" s="146">
        <f t="shared" si="0"/>
        <v>1325.9770000000001</v>
      </c>
      <c r="BO6" s="146">
        <f t="shared" si="0"/>
        <v>297.29500000000002</v>
      </c>
    </row>
    <row r="7" spans="1:67" ht="19.95" customHeight="1">
      <c r="AZ7" s="139" t="s">
        <v>105</v>
      </c>
      <c r="BA7" s="140">
        <v>14520917</v>
      </c>
      <c r="BB7" s="140">
        <v>13192471</v>
      </c>
      <c r="BC7" s="141">
        <v>841324</v>
      </c>
      <c r="BD7" s="140">
        <v>14520.916999999999</v>
      </c>
      <c r="BE7" s="140">
        <v>13192.471</v>
      </c>
      <c r="BF7" s="140">
        <v>841.32399999999996</v>
      </c>
      <c r="BG7" s="139"/>
      <c r="BI7" s="144" t="s">
        <v>106</v>
      </c>
      <c r="BJ7" s="145">
        <v>1683150</v>
      </c>
      <c r="BK7" s="146">
        <v>1495026</v>
      </c>
      <c r="BL7" s="147">
        <v>188124</v>
      </c>
      <c r="BM7" s="146">
        <f t="shared" si="0"/>
        <v>1683.15</v>
      </c>
      <c r="BN7" s="146">
        <f t="shared" si="0"/>
        <v>1495.0260000000001</v>
      </c>
      <c r="BO7" s="146">
        <f t="shared" si="0"/>
        <v>188.124</v>
      </c>
    </row>
    <row r="8" spans="1:67" ht="19.95" customHeight="1">
      <c r="AZ8" s="139" t="s">
        <v>107</v>
      </c>
      <c r="BA8" s="140">
        <v>11715533</v>
      </c>
      <c r="BB8" s="140">
        <v>10698044</v>
      </c>
      <c r="BC8" s="141">
        <v>649559</v>
      </c>
      <c r="BD8" s="140">
        <v>11715.532999999999</v>
      </c>
      <c r="BE8" s="140">
        <v>10698.044</v>
      </c>
      <c r="BF8" s="140">
        <v>649.55899999999997</v>
      </c>
      <c r="BG8" s="139"/>
      <c r="BI8" s="144" t="s">
        <v>108</v>
      </c>
      <c r="BJ8" s="145">
        <v>2181734</v>
      </c>
      <c r="BK8" s="146">
        <v>1693392</v>
      </c>
      <c r="BL8" s="147">
        <v>482424</v>
      </c>
      <c r="BM8" s="146">
        <f t="shared" si="0"/>
        <v>2181.7339999999999</v>
      </c>
      <c r="BN8" s="146">
        <f t="shared" si="0"/>
        <v>1693.3920000000001</v>
      </c>
      <c r="BO8" s="146">
        <f t="shared" si="0"/>
        <v>482.42399999999998</v>
      </c>
    </row>
    <row r="9" spans="1:67" ht="19.95" customHeight="1">
      <c r="AZ9" s="139" t="s">
        <v>109</v>
      </c>
      <c r="BA9" s="140">
        <v>12890504</v>
      </c>
      <c r="BB9" s="140">
        <v>11883155</v>
      </c>
      <c r="BC9" s="141">
        <v>550857</v>
      </c>
      <c r="BD9" s="140">
        <v>12890.504000000001</v>
      </c>
      <c r="BE9" s="140">
        <v>11883.155000000001</v>
      </c>
      <c r="BF9" s="140">
        <v>550.85699999999997</v>
      </c>
      <c r="BG9" s="139" t="s">
        <v>109</v>
      </c>
      <c r="BI9" s="144" t="s">
        <v>110</v>
      </c>
      <c r="BJ9" s="145">
        <v>2431119</v>
      </c>
      <c r="BK9" s="146">
        <v>1980560</v>
      </c>
      <c r="BL9" s="147">
        <v>433023</v>
      </c>
      <c r="BM9" s="146">
        <f t="shared" si="0"/>
        <v>2431.1190000000001</v>
      </c>
      <c r="BN9" s="146">
        <f t="shared" si="0"/>
        <v>1980.56</v>
      </c>
      <c r="BO9" s="146">
        <f t="shared" si="0"/>
        <v>433.02300000000002</v>
      </c>
    </row>
    <row r="10" spans="1:67" ht="19.95" customHeight="1">
      <c r="AZ10" s="139" t="s">
        <v>111</v>
      </c>
      <c r="BA10" s="140">
        <v>12695430</v>
      </c>
      <c r="BB10" s="140">
        <v>11689761</v>
      </c>
      <c r="BC10" s="141">
        <v>619494</v>
      </c>
      <c r="BD10" s="140">
        <v>12695.43</v>
      </c>
      <c r="BE10" s="140">
        <v>11689.761</v>
      </c>
      <c r="BF10" s="140">
        <v>619.49400000000003</v>
      </c>
      <c r="BG10" s="139"/>
      <c r="BI10" s="144" t="s">
        <v>112</v>
      </c>
      <c r="BJ10" s="145">
        <v>3340846</v>
      </c>
      <c r="BK10" s="146">
        <v>2872861</v>
      </c>
      <c r="BL10" s="147">
        <v>439052</v>
      </c>
      <c r="BM10" s="146">
        <f t="shared" si="0"/>
        <v>3340.846</v>
      </c>
      <c r="BN10" s="146">
        <f t="shared" si="0"/>
        <v>2872.8609999999999</v>
      </c>
      <c r="BO10" s="146">
        <f t="shared" si="0"/>
        <v>439.05200000000002</v>
      </c>
    </row>
    <row r="11" spans="1:67" ht="19.95" customHeight="1">
      <c r="AZ11" s="139" t="s">
        <v>113</v>
      </c>
      <c r="BA11" s="140">
        <v>11656347</v>
      </c>
      <c r="BB11" s="140">
        <v>10727910</v>
      </c>
      <c r="BC11" s="141">
        <v>547766</v>
      </c>
      <c r="BD11" s="140">
        <v>11656.347</v>
      </c>
      <c r="BE11" s="140">
        <v>10727.91</v>
      </c>
      <c r="BF11" s="140">
        <v>547.76599999999996</v>
      </c>
      <c r="BG11" s="139"/>
      <c r="BI11" s="144" t="s">
        <v>114</v>
      </c>
      <c r="BJ11" s="145">
        <v>2581612</v>
      </c>
      <c r="BK11" s="146">
        <v>2293359</v>
      </c>
      <c r="BL11" s="147">
        <v>284503</v>
      </c>
      <c r="BM11" s="146">
        <f t="shared" si="0"/>
        <v>2581.6120000000001</v>
      </c>
      <c r="BN11" s="146">
        <f t="shared" si="0"/>
        <v>2293.3589999999999</v>
      </c>
      <c r="BO11" s="146">
        <f t="shared" si="0"/>
        <v>284.50299999999999</v>
      </c>
    </row>
    <row r="12" spans="1:67" ht="19.95" customHeight="1">
      <c r="AZ12" s="139" t="s">
        <v>115</v>
      </c>
      <c r="BA12" s="140">
        <v>11903546</v>
      </c>
      <c r="BB12" s="140">
        <v>11067561</v>
      </c>
      <c r="BC12" s="141">
        <v>486340</v>
      </c>
      <c r="BD12" s="140">
        <v>11903.546</v>
      </c>
      <c r="BE12" s="140">
        <v>11067.561</v>
      </c>
      <c r="BF12" s="140">
        <v>486.34</v>
      </c>
      <c r="BG12" s="139" t="s">
        <v>115</v>
      </c>
      <c r="BI12" s="144" t="s">
        <v>116</v>
      </c>
      <c r="BJ12" s="145">
        <v>3980031</v>
      </c>
      <c r="BK12" s="146">
        <v>3365183</v>
      </c>
      <c r="BL12" s="147">
        <v>558424</v>
      </c>
      <c r="BM12" s="146">
        <f t="shared" si="0"/>
        <v>3980.0309999999999</v>
      </c>
      <c r="BN12" s="146">
        <f t="shared" si="0"/>
        <v>3365.183</v>
      </c>
      <c r="BO12" s="146">
        <f t="shared" si="0"/>
        <v>558.42399999999998</v>
      </c>
    </row>
    <row r="13" spans="1:67" ht="19.95" customHeight="1">
      <c r="AZ13" s="139" t="s">
        <v>117</v>
      </c>
      <c r="BA13" s="140">
        <v>11487524</v>
      </c>
      <c r="BB13" s="140">
        <v>10741008</v>
      </c>
      <c r="BC13" s="141">
        <v>399187</v>
      </c>
      <c r="BD13" s="140">
        <v>11487.523999999999</v>
      </c>
      <c r="BE13" s="140">
        <v>10741.008</v>
      </c>
      <c r="BF13" s="140">
        <v>399.18700000000001</v>
      </c>
      <c r="BG13" s="139"/>
      <c r="BI13" s="144" t="s">
        <v>118</v>
      </c>
      <c r="BJ13" s="145">
        <v>4245477</v>
      </c>
      <c r="BK13" s="146">
        <v>3434169</v>
      </c>
      <c r="BL13" s="147">
        <v>784338</v>
      </c>
      <c r="BM13" s="146">
        <f t="shared" si="0"/>
        <v>4245.4769999999999</v>
      </c>
      <c r="BN13" s="146">
        <f t="shared" si="0"/>
        <v>3434.1689999999999</v>
      </c>
      <c r="BO13" s="146">
        <f t="shared" si="0"/>
        <v>784.33799999999997</v>
      </c>
    </row>
    <row r="14" spans="1:67" ht="19.95" customHeight="1">
      <c r="AZ14" s="139" t="s">
        <v>119</v>
      </c>
      <c r="BA14" s="140">
        <v>10888925</v>
      </c>
      <c r="BB14" s="140">
        <v>10162943</v>
      </c>
      <c r="BC14" s="141">
        <v>347454</v>
      </c>
      <c r="BD14" s="140">
        <v>10888.924999999999</v>
      </c>
      <c r="BE14" s="140">
        <v>10162.942999999999</v>
      </c>
      <c r="BF14" s="140">
        <v>347.45400000000001</v>
      </c>
      <c r="BG14" s="139"/>
      <c r="BI14" s="144" t="s">
        <v>120</v>
      </c>
      <c r="BJ14" s="145">
        <v>4083032</v>
      </c>
      <c r="BK14" s="146">
        <v>3252826</v>
      </c>
      <c r="BL14" s="147">
        <v>819943</v>
      </c>
      <c r="BM14" s="146">
        <f t="shared" si="0"/>
        <v>4083.0320000000002</v>
      </c>
      <c r="BN14" s="146">
        <f t="shared" si="0"/>
        <v>3252.826</v>
      </c>
      <c r="BO14" s="146">
        <f t="shared" si="0"/>
        <v>819.94299999999998</v>
      </c>
    </row>
    <row r="15" spans="1:67" ht="19.95" customHeight="1">
      <c r="AZ15" s="139" t="s">
        <v>121</v>
      </c>
      <c r="BA15" s="140">
        <v>17205163</v>
      </c>
      <c r="BB15" s="140">
        <v>16306900</v>
      </c>
      <c r="BC15" s="141">
        <v>500675</v>
      </c>
      <c r="BD15" s="140">
        <v>17205.163</v>
      </c>
      <c r="BE15" s="140">
        <v>16306.9</v>
      </c>
      <c r="BF15" s="140">
        <v>500.67500000000001</v>
      </c>
      <c r="BG15" s="139" t="s">
        <v>215</v>
      </c>
      <c r="BI15" s="144" t="s">
        <v>122</v>
      </c>
      <c r="BJ15" s="145">
        <v>4626743</v>
      </c>
      <c r="BK15" s="146">
        <v>3924629</v>
      </c>
      <c r="BL15" s="147">
        <v>700770</v>
      </c>
      <c r="BM15" s="146">
        <f t="shared" si="0"/>
        <v>4626.7430000000004</v>
      </c>
      <c r="BN15" s="146">
        <f t="shared" si="0"/>
        <v>3924.6289999999999</v>
      </c>
      <c r="BO15" s="146">
        <f t="shared" si="0"/>
        <v>700.77</v>
      </c>
    </row>
    <row r="16" spans="1:67" ht="19.95" customHeight="1">
      <c r="AZ16" s="139" t="s">
        <v>123</v>
      </c>
      <c r="BA16" s="140">
        <v>13659581</v>
      </c>
      <c r="BB16" s="140">
        <v>12781739</v>
      </c>
      <c r="BC16" s="141">
        <v>441207</v>
      </c>
      <c r="BD16" s="140">
        <v>13659.581</v>
      </c>
      <c r="BE16" s="140">
        <v>12781.739</v>
      </c>
      <c r="BF16" s="140">
        <v>441.20699999999999</v>
      </c>
      <c r="BG16" s="139"/>
      <c r="BI16" s="144" t="s">
        <v>124</v>
      </c>
      <c r="BJ16" s="145">
        <v>4965032</v>
      </c>
      <c r="BK16" s="146">
        <v>3760509</v>
      </c>
      <c r="BL16" s="147">
        <v>1150216</v>
      </c>
      <c r="BM16" s="146">
        <f t="shared" si="0"/>
        <v>4965.0320000000002</v>
      </c>
      <c r="BN16" s="146">
        <f t="shared" si="0"/>
        <v>3760.509</v>
      </c>
      <c r="BO16" s="146">
        <f t="shared" si="0"/>
        <v>1150.2159999999999</v>
      </c>
    </row>
    <row r="17" spans="1:67" ht="19.95" customHeight="1">
      <c r="AZ17" s="139" t="s">
        <v>125</v>
      </c>
      <c r="BA17" s="140">
        <v>14599945</v>
      </c>
      <c r="BB17" s="140">
        <v>13114019</v>
      </c>
      <c r="BC17" s="141">
        <v>771179</v>
      </c>
      <c r="BD17" s="140">
        <v>14599.945</v>
      </c>
      <c r="BE17" s="140">
        <v>13114.019</v>
      </c>
      <c r="BF17" s="140">
        <v>771.17899999999997</v>
      </c>
      <c r="BG17" s="139"/>
      <c r="BI17" s="144" t="s">
        <v>126</v>
      </c>
      <c r="BJ17" s="145">
        <v>4773622</v>
      </c>
      <c r="BK17" s="146">
        <v>3544338</v>
      </c>
      <c r="BL17" s="147">
        <v>1213345</v>
      </c>
      <c r="BM17" s="146">
        <f t="shared" si="0"/>
        <v>4773.6220000000003</v>
      </c>
      <c r="BN17" s="146">
        <f t="shared" si="0"/>
        <v>3544.3380000000002</v>
      </c>
      <c r="BO17" s="146">
        <f t="shared" si="0"/>
        <v>1213.345</v>
      </c>
    </row>
    <row r="18" spans="1:67" ht="19.95" customHeight="1">
      <c r="AZ18" s="139" t="s">
        <v>127</v>
      </c>
      <c r="BA18" s="140">
        <v>13973265</v>
      </c>
      <c r="BB18" s="140">
        <v>12679576</v>
      </c>
      <c r="BC18" s="141">
        <v>605394</v>
      </c>
      <c r="BD18" s="140">
        <v>13973.264999999999</v>
      </c>
      <c r="BE18" s="140">
        <v>12679.575999999999</v>
      </c>
      <c r="BF18" s="140">
        <v>605.39400000000001</v>
      </c>
      <c r="BG18" s="139" t="s">
        <v>127</v>
      </c>
      <c r="BI18" s="144" t="s">
        <v>128</v>
      </c>
      <c r="BJ18" s="145">
        <v>4898809</v>
      </c>
      <c r="BK18" s="146">
        <v>3708636</v>
      </c>
      <c r="BL18" s="147">
        <v>1183017</v>
      </c>
      <c r="BM18" s="146">
        <f t="shared" si="0"/>
        <v>4898.8090000000002</v>
      </c>
      <c r="BN18" s="146">
        <f t="shared" si="0"/>
        <v>3708.636</v>
      </c>
      <c r="BO18" s="146">
        <f t="shared" si="0"/>
        <v>1183.0170000000001</v>
      </c>
    </row>
    <row r="19" spans="1:67" ht="19.95" customHeight="1">
      <c r="AZ19" s="139" t="s">
        <v>129</v>
      </c>
      <c r="BA19" s="140">
        <v>12020442</v>
      </c>
      <c r="BB19" s="140">
        <v>10624448</v>
      </c>
      <c r="BC19" s="141">
        <v>748472</v>
      </c>
      <c r="BD19" s="140">
        <v>12020.441999999999</v>
      </c>
      <c r="BE19" s="140">
        <v>10624.448</v>
      </c>
      <c r="BF19" s="140">
        <v>748.47199999999998</v>
      </c>
      <c r="BG19" s="139"/>
      <c r="BI19" s="144" t="s">
        <v>130</v>
      </c>
      <c r="BJ19" s="145">
        <v>5773305</v>
      </c>
      <c r="BK19" s="146">
        <v>5006039</v>
      </c>
      <c r="BL19" s="147">
        <v>759679</v>
      </c>
      <c r="BM19" s="146">
        <f t="shared" si="0"/>
        <v>5773.3050000000003</v>
      </c>
      <c r="BN19" s="146">
        <f t="shared" si="0"/>
        <v>5006.0389999999998</v>
      </c>
      <c r="BO19" s="146">
        <f t="shared" si="0"/>
        <v>759.67899999999997</v>
      </c>
    </row>
    <row r="20" spans="1:67" ht="19.95" customHeight="1">
      <c r="AZ20" s="139" t="s">
        <v>131</v>
      </c>
      <c r="BA20" s="148">
        <v>11432368</v>
      </c>
      <c r="BB20" s="148">
        <v>10364627</v>
      </c>
      <c r="BC20" s="141">
        <v>620047</v>
      </c>
      <c r="BD20" s="140">
        <v>11432.368</v>
      </c>
      <c r="BE20" s="140">
        <v>10364.627</v>
      </c>
      <c r="BF20" s="140">
        <v>620.04700000000003</v>
      </c>
      <c r="BG20" s="139"/>
      <c r="BI20" s="144" t="s">
        <v>132</v>
      </c>
      <c r="BJ20" s="145">
        <v>6350635</v>
      </c>
      <c r="BK20" s="146">
        <v>4892798</v>
      </c>
      <c r="BL20" s="147">
        <v>1441170</v>
      </c>
      <c r="BM20" s="146">
        <f t="shared" si="0"/>
        <v>6350.6350000000002</v>
      </c>
      <c r="BN20" s="146">
        <f t="shared" si="0"/>
        <v>4892.7979999999998</v>
      </c>
      <c r="BO20" s="146">
        <f t="shared" si="0"/>
        <v>1441.17</v>
      </c>
    </row>
    <row r="21" spans="1:67" ht="19.95" customHeight="1">
      <c r="AZ21" s="139" t="s">
        <v>133</v>
      </c>
      <c r="BA21" s="140">
        <v>12755431</v>
      </c>
      <c r="BB21" s="140">
        <v>11467656</v>
      </c>
      <c r="BC21" s="141">
        <v>700966</v>
      </c>
      <c r="BD21" s="140">
        <v>12755.431</v>
      </c>
      <c r="BE21" s="140">
        <v>11467.656000000001</v>
      </c>
      <c r="BF21" s="140">
        <v>700.96600000000001</v>
      </c>
      <c r="BG21" s="139" t="s">
        <v>133</v>
      </c>
      <c r="BI21" s="144" t="s">
        <v>134</v>
      </c>
      <c r="BJ21" s="145">
        <v>7029569</v>
      </c>
      <c r="BK21" s="146">
        <v>5576623</v>
      </c>
      <c r="BL21" s="147">
        <v>1437864</v>
      </c>
      <c r="BM21" s="146">
        <f t="shared" si="0"/>
        <v>7029.5690000000004</v>
      </c>
      <c r="BN21" s="146">
        <f t="shared" si="0"/>
        <v>5576.6229999999996</v>
      </c>
      <c r="BO21" s="146">
        <f t="shared" si="0"/>
        <v>1437.864</v>
      </c>
    </row>
    <row r="22" spans="1:67" ht="19.95" customHeight="1">
      <c r="AZ22" s="139" t="s">
        <v>135</v>
      </c>
      <c r="BA22" s="140">
        <v>12013190</v>
      </c>
      <c r="BB22" s="140">
        <v>11016323</v>
      </c>
      <c r="BC22" s="141">
        <v>529477</v>
      </c>
      <c r="BD22" s="140">
        <v>12013.19</v>
      </c>
      <c r="BE22" s="140">
        <v>11016.323</v>
      </c>
      <c r="BF22" s="140">
        <v>529.47699999999998</v>
      </c>
      <c r="BG22" s="139"/>
      <c r="BI22" s="144" t="s">
        <v>136</v>
      </c>
      <c r="BJ22" s="145">
        <v>7041978</v>
      </c>
      <c r="BK22" s="146">
        <v>5826624</v>
      </c>
      <c r="BL22" s="147">
        <v>1185914</v>
      </c>
      <c r="BM22" s="146">
        <f t="shared" si="0"/>
        <v>7041.9780000000001</v>
      </c>
      <c r="BN22" s="146">
        <f t="shared" si="0"/>
        <v>5826.6239999999998</v>
      </c>
      <c r="BO22" s="146">
        <f t="shared" si="0"/>
        <v>1185.914</v>
      </c>
    </row>
    <row r="23" spans="1:67" ht="19.95" customHeight="1">
      <c r="AZ23" s="139" t="s">
        <v>137</v>
      </c>
      <c r="BA23" s="148">
        <v>14535390</v>
      </c>
      <c r="BB23" s="148">
        <v>13367321</v>
      </c>
      <c r="BC23" s="149">
        <v>672338</v>
      </c>
      <c r="BD23" s="140">
        <v>14535.39</v>
      </c>
      <c r="BE23" s="140">
        <v>13367.321</v>
      </c>
      <c r="BF23" s="140">
        <v>672.33799999999997</v>
      </c>
      <c r="BG23" s="139"/>
      <c r="BI23" s="144" t="s">
        <v>138</v>
      </c>
      <c r="BJ23" s="145">
        <v>7208957</v>
      </c>
      <c r="BK23" s="146">
        <v>6304659</v>
      </c>
      <c r="BL23" s="147">
        <v>873851</v>
      </c>
      <c r="BM23" s="146">
        <f t="shared" si="0"/>
        <v>7208.9570000000003</v>
      </c>
      <c r="BN23" s="146">
        <f t="shared" si="0"/>
        <v>6304.6589999999997</v>
      </c>
      <c r="BO23" s="146">
        <f t="shared" si="0"/>
        <v>873.851</v>
      </c>
    </row>
    <row r="24" spans="1:67" ht="19.95" customHeight="1">
      <c r="AZ24" s="139" t="s">
        <v>139</v>
      </c>
      <c r="BA24" s="140">
        <v>13986038</v>
      </c>
      <c r="BB24" s="140">
        <v>12836457</v>
      </c>
      <c r="BC24" s="141">
        <v>640597</v>
      </c>
      <c r="BD24" s="140">
        <v>13986.038</v>
      </c>
      <c r="BE24" s="140">
        <v>12836.457</v>
      </c>
      <c r="BF24" s="140">
        <v>640.59699999999998</v>
      </c>
      <c r="BG24" s="139" t="s">
        <v>139</v>
      </c>
      <c r="BI24" s="144" t="s">
        <v>140</v>
      </c>
      <c r="BJ24" s="145">
        <v>7654289</v>
      </c>
      <c r="BK24" s="146">
        <v>6153711</v>
      </c>
      <c r="BL24" s="147">
        <v>1452401</v>
      </c>
      <c r="BM24" s="146">
        <f t="shared" si="0"/>
        <v>7654.2889999999998</v>
      </c>
      <c r="BN24" s="146">
        <f t="shared" si="0"/>
        <v>6153.7110000000002</v>
      </c>
      <c r="BO24" s="146">
        <f t="shared" si="0"/>
        <v>1452.4010000000001</v>
      </c>
    </row>
    <row r="25" spans="1:67" ht="19.95" customHeight="1">
      <c r="AZ25" s="139" t="s">
        <v>141</v>
      </c>
      <c r="BA25" s="140">
        <v>12828289</v>
      </c>
      <c r="BB25" s="140">
        <v>12047414</v>
      </c>
      <c r="BC25" s="141">
        <v>441537</v>
      </c>
      <c r="BD25" s="140">
        <v>12828.289000000001</v>
      </c>
      <c r="BE25" s="140">
        <v>12047.414000000001</v>
      </c>
      <c r="BF25" s="140">
        <v>441.53699999999998</v>
      </c>
      <c r="BG25" s="139"/>
      <c r="BI25" s="144" t="s">
        <v>142</v>
      </c>
      <c r="BJ25" s="145">
        <v>5826558</v>
      </c>
      <c r="BK25" s="146">
        <v>4313923</v>
      </c>
      <c r="BL25" s="147">
        <v>1473252</v>
      </c>
      <c r="BM25" s="146">
        <f t="shared" si="0"/>
        <v>5826.558</v>
      </c>
      <c r="BN25" s="146">
        <f t="shared" si="0"/>
        <v>4313.9229999999998</v>
      </c>
      <c r="BO25" s="146">
        <f t="shared" si="0"/>
        <v>1473.252</v>
      </c>
    </row>
    <row r="26" spans="1:67" ht="19.95" customHeight="1">
      <c r="AZ26" s="139" t="s">
        <v>143</v>
      </c>
      <c r="BA26" s="140">
        <v>13239672</v>
      </c>
      <c r="BB26" s="140">
        <v>12483620</v>
      </c>
      <c r="BC26" s="141">
        <v>288851</v>
      </c>
      <c r="BD26" s="140">
        <v>13239.672</v>
      </c>
      <c r="BE26" s="140">
        <v>12483.62</v>
      </c>
      <c r="BF26" s="140">
        <v>288.851</v>
      </c>
      <c r="BG26" s="139"/>
      <c r="BI26" s="144" t="s">
        <v>144</v>
      </c>
      <c r="BJ26" s="145">
        <v>8841649</v>
      </c>
      <c r="BK26" s="146">
        <v>6423127</v>
      </c>
      <c r="BL26" s="147">
        <v>2386212</v>
      </c>
      <c r="BM26" s="146">
        <f t="shared" si="0"/>
        <v>8841.6489999999994</v>
      </c>
      <c r="BN26" s="146">
        <f t="shared" si="0"/>
        <v>6423.1270000000004</v>
      </c>
      <c r="BO26" s="146">
        <f t="shared" si="0"/>
        <v>2386.212</v>
      </c>
    </row>
    <row r="27" spans="1:67" ht="19.95" customHeight="1">
      <c r="AZ27" s="139" t="s">
        <v>145</v>
      </c>
      <c r="BA27" s="140">
        <v>15149333</v>
      </c>
      <c r="BB27" s="140">
        <v>14134246</v>
      </c>
      <c r="BC27" s="141">
        <v>523034</v>
      </c>
      <c r="BD27" s="140">
        <v>15149.333000000001</v>
      </c>
      <c r="BE27" s="140">
        <v>14134.245999999999</v>
      </c>
      <c r="BF27" s="140">
        <v>523.03399999999999</v>
      </c>
      <c r="BG27" s="139" t="s">
        <v>216</v>
      </c>
      <c r="BI27" s="144" t="s">
        <v>146</v>
      </c>
      <c r="BJ27" s="145">
        <v>6997763</v>
      </c>
      <c r="BK27" s="146">
        <v>4793839</v>
      </c>
      <c r="BL27" s="147">
        <v>1954145</v>
      </c>
      <c r="BM27" s="146">
        <f t="shared" si="0"/>
        <v>6997.7629999999999</v>
      </c>
      <c r="BN27" s="146">
        <f t="shared" si="0"/>
        <v>4793.8389999999999</v>
      </c>
      <c r="BO27" s="146">
        <f t="shared" si="0"/>
        <v>1954.145</v>
      </c>
    </row>
    <row r="28" spans="1:67" ht="19.95" customHeight="1">
      <c r="AZ28" s="139" t="s">
        <v>147</v>
      </c>
      <c r="BA28" s="140">
        <v>9956771</v>
      </c>
      <c r="BB28" s="140">
        <v>9383149</v>
      </c>
      <c r="BC28" s="141">
        <v>316338</v>
      </c>
      <c r="BD28" s="140">
        <v>9956.7710000000006</v>
      </c>
      <c r="BE28" s="140">
        <v>9383.1489999999994</v>
      </c>
      <c r="BF28" s="140">
        <v>316.33800000000002</v>
      </c>
      <c r="BG28" s="150"/>
      <c r="BI28" s="144" t="s">
        <v>148</v>
      </c>
      <c r="BJ28" s="145">
        <v>8686972.5</v>
      </c>
      <c r="BK28" s="146">
        <v>5808833</v>
      </c>
      <c r="BL28" s="147">
        <v>2623982</v>
      </c>
      <c r="BM28" s="146">
        <f t="shared" si="0"/>
        <v>8686.9724999999999</v>
      </c>
      <c r="BN28" s="146">
        <f t="shared" si="0"/>
        <v>5808.8329999999996</v>
      </c>
      <c r="BO28" s="146">
        <f t="shared" si="0"/>
        <v>2623.982</v>
      </c>
    </row>
    <row r="29" spans="1:67" ht="19.95" customHeight="1">
      <c r="AZ29" s="139" t="s">
        <v>149</v>
      </c>
      <c r="BA29" s="140">
        <v>14340478</v>
      </c>
      <c r="BB29" s="140">
        <v>13514628</v>
      </c>
      <c r="BC29" s="141">
        <v>475403</v>
      </c>
      <c r="BD29" s="140">
        <v>14340.477999999999</v>
      </c>
      <c r="BE29" s="140">
        <v>13514.628000000001</v>
      </c>
      <c r="BF29" s="140">
        <v>475.40300000000002</v>
      </c>
      <c r="BG29" s="150"/>
      <c r="BI29" s="144" t="s">
        <v>150</v>
      </c>
      <c r="BJ29" s="145">
        <v>8325877</v>
      </c>
      <c r="BK29" s="146">
        <v>5494503</v>
      </c>
      <c r="BL29" s="147">
        <v>2561059</v>
      </c>
      <c r="BM29" s="146">
        <f t="shared" si="0"/>
        <v>8325.8770000000004</v>
      </c>
      <c r="BN29" s="146">
        <f t="shared" si="0"/>
        <v>5494.5029999999997</v>
      </c>
      <c r="BO29" s="146">
        <f t="shared" si="0"/>
        <v>2561.0590000000002</v>
      </c>
    </row>
    <row r="30" spans="1:67" ht="19.95" customHeight="1">
      <c r="AZ30" s="139" t="s">
        <v>151</v>
      </c>
      <c r="BA30" s="140">
        <v>13738212</v>
      </c>
      <c r="BB30" s="140">
        <v>12873806</v>
      </c>
      <c r="BC30" s="141">
        <v>448767</v>
      </c>
      <c r="BD30" s="140">
        <v>14340.477999999999</v>
      </c>
      <c r="BE30" s="140">
        <v>13514.628000000001</v>
      </c>
      <c r="BF30" s="140">
        <v>475.40300000000002</v>
      </c>
      <c r="BG30" s="150" t="s">
        <v>151</v>
      </c>
      <c r="BI30" s="144" t="s">
        <v>152</v>
      </c>
      <c r="BJ30" s="145">
        <v>8902470</v>
      </c>
      <c r="BK30" s="146">
        <v>6242920</v>
      </c>
      <c r="BL30" s="147">
        <v>2218953</v>
      </c>
      <c r="BM30" s="146">
        <f t="shared" si="0"/>
        <v>8902.4699999999993</v>
      </c>
      <c r="BN30" s="146">
        <f t="shared" si="0"/>
        <v>6242.92</v>
      </c>
      <c r="BO30" s="146">
        <f t="shared" si="0"/>
        <v>2218.953</v>
      </c>
    </row>
    <row r="31" spans="1:67" s="152" customFormat="1" ht="17.399999999999999">
      <c r="A31" s="151"/>
      <c r="AZ31" s="150" t="s">
        <v>153</v>
      </c>
      <c r="BA31" s="153">
        <v>13881805</v>
      </c>
      <c r="BB31" s="154">
        <v>12778061</v>
      </c>
      <c r="BC31" s="155">
        <v>761508</v>
      </c>
      <c r="BD31" s="154">
        <f t="shared" ref="BD31:BF39" si="1">BA31/1000</f>
        <v>13881.805</v>
      </c>
      <c r="BE31" s="154">
        <f t="shared" si="1"/>
        <v>12778.061</v>
      </c>
      <c r="BF31" s="154">
        <f t="shared" si="1"/>
        <v>761.50800000000004</v>
      </c>
      <c r="BG31" s="150"/>
      <c r="BI31" s="156" t="s">
        <v>154</v>
      </c>
      <c r="BJ31" s="157">
        <v>10184486.5</v>
      </c>
      <c r="BK31" s="158">
        <v>6412308</v>
      </c>
      <c r="BL31" s="159">
        <v>3209750</v>
      </c>
      <c r="BM31" s="158">
        <f t="shared" si="0"/>
        <v>10184.486500000001</v>
      </c>
      <c r="BN31" s="158">
        <f t="shared" si="0"/>
        <v>6412.308</v>
      </c>
      <c r="BO31" s="158">
        <f t="shared" si="0"/>
        <v>3209.75</v>
      </c>
    </row>
    <row r="32" spans="1:67" ht="17.399999999999999">
      <c r="A32" s="160"/>
      <c r="AZ32" s="150" t="s">
        <v>155</v>
      </c>
      <c r="BA32" s="153">
        <v>14408177</v>
      </c>
      <c r="BB32" s="154">
        <v>13369029</v>
      </c>
      <c r="BC32" s="155">
        <v>610362</v>
      </c>
      <c r="BD32" s="154">
        <f t="shared" si="1"/>
        <v>14408.177</v>
      </c>
      <c r="BE32" s="154">
        <f t="shared" si="1"/>
        <v>13369.029</v>
      </c>
      <c r="BF32" s="154">
        <f t="shared" si="1"/>
        <v>610.36199999999997</v>
      </c>
      <c r="BG32" s="150"/>
      <c r="BI32" s="144" t="s">
        <v>156</v>
      </c>
      <c r="BJ32" s="145">
        <v>7444372</v>
      </c>
      <c r="BK32" s="146">
        <v>5438541</v>
      </c>
      <c r="BL32" s="147">
        <v>1767400</v>
      </c>
      <c r="BM32" s="146">
        <f t="shared" si="0"/>
        <v>7444.3720000000003</v>
      </c>
      <c r="BN32" s="146">
        <f t="shared" si="0"/>
        <v>5438.5410000000002</v>
      </c>
      <c r="BO32" s="146">
        <f t="shared" si="0"/>
        <v>1767.4</v>
      </c>
    </row>
    <row r="33" spans="1:67" ht="17.399999999999999">
      <c r="A33" s="160"/>
      <c r="B33" s="161"/>
      <c r="C33" s="161"/>
      <c r="D33" s="161"/>
      <c r="E33" s="161"/>
      <c r="AZ33" s="150" t="s">
        <v>157</v>
      </c>
      <c r="BA33" s="140">
        <v>16289604</v>
      </c>
      <c r="BB33" s="140">
        <v>15260742</v>
      </c>
      <c r="BC33" s="141">
        <v>612321</v>
      </c>
      <c r="BD33" s="154">
        <f t="shared" si="1"/>
        <v>16289.603999999999</v>
      </c>
      <c r="BE33" s="154">
        <f t="shared" si="1"/>
        <v>15260.742</v>
      </c>
      <c r="BF33" s="154">
        <f t="shared" si="1"/>
        <v>612.32100000000003</v>
      </c>
      <c r="BG33" s="150" t="s">
        <v>157</v>
      </c>
      <c r="BI33" s="144" t="s">
        <v>158</v>
      </c>
      <c r="BJ33" s="145">
        <v>9283019</v>
      </c>
      <c r="BK33" s="146">
        <v>6598816</v>
      </c>
      <c r="BL33" s="147">
        <v>2403579</v>
      </c>
      <c r="BM33" s="146">
        <f t="shared" si="0"/>
        <v>9283.0190000000002</v>
      </c>
      <c r="BN33" s="146">
        <f t="shared" si="0"/>
        <v>6598.8159999999998</v>
      </c>
      <c r="BO33" s="146">
        <f t="shared" si="0"/>
        <v>2403.5790000000002</v>
      </c>
    </row>
    <row r="34" spans="1:67">
      <c r="AZ34" s="150" t="s">
        <v>159</v>
      </c>
      <c r="BA34" s="140">
        <v>16054541</v>
      </c>
      <c r="BB34" s="140">
        <v>14640310</v>
      </c>
      <c r="BC34" s="141">
        <v>964876</v>
      </c>
      <c r="BD34" s="154">
        <f t="shared" si="1"/>
        <v>16054.540999999999</v>
      </c>
      <c r="BE34" s="154">
        <f t="shared" si="1"/>
        <v>14640.31</v>
      </c>
      <c r="BF34" s="154">
        <f t="shared" si="1"/>
        <v>964.87599999999998</v>
      </c>
      <c r="BG34" s="150"/>
      <c r="BI34" s="144" t="s">
        <v>160</v>
      </c>
      <c r="BJ34" s="145">
        <v>10309281.5</v>
      </c>
      <c r="BK34" s="146">
        <v>6878062</v>
      </c>
      <c r="BL34" s="147">
        <v>3022730</v>
      </c>
      <c r="BM34" s="146">
        <f t="shared" si="0"/>
        <v>10309.281499999999</v>
      </c>
      <c r="BN34" s="146">
        <f t="shared" si="0"/>
        <v>6878.0619999999999</v>
      </c>
      <c r="BO34" s="146">
        <f t="shared" si="0"/>
        <v>3022.73</v>
      </c>
    </row>
    <row r="35" spans="1:67">
      <c r="AZ35" s="150" t="s">
        <v>161</v>
      </c>
      <c r="BA35" s="140">
        <v>13411941</v>
      </c>
      <c r="BB35" s="140">
        <v>12407145</v>
      </c>
      <c r="BC35" s="141">
        <v>563239</v>
      </c>
      <c r="BD35" s="140">
        <f t="shared" si="1"/>
        <v>13411.941000000001</v>
      </c>
      <c r="BE35" s="140">
        <f t="shared" si="1"/>
        <v>12407.145</v>
      </c>
      <c r="BF35" s="140">
        <f t="shared" si="1"/>
        <v>563.23900000000003</v>
      </c>
      <c r="BG35" s="150"/>
      <c r="BI35" s="144" t="s">
        <v>162</v>
      </c>
      <c r="BJ35" s="145">
        <v>7194504</v>
      </c>
      <c r="BK35" s="146">
        <v>5497460</v>
      </c>
      <c r="BL35" s="147">
        <v>1439145</v>
      </c>
      <c r="BM35" s="146">
        <v>7194.5039999999999</v>
      </c>
      <c r="BN35" s="146">
        <v>5497.46</v>
      </c>
      <c r="BO35" s="146">
        <v>1439.145</v>
      </c>
    </row>
    <row r="36" spans="1:67">
      <c r="AZ36" s="150" t="s">
        <v>163</v>
      </c>
      <c r="BA36" s="140">
        <v>13160733</v>
      </c>
      <c r="BB36" s="140">
        <v>12085445</v>
      </c>
      <c r="BC36" s="141">
        <v>719444</v>
      </c>
      <c r="BD36" s="140">
        <f t="shared" si="1"/>
        <v>13160.733</v>
      </c>
      <c r="BE36" s="140">
        <f t="shared" si="1"/>
        <v>12085.445</v>
      </c>
      <c r="BF36" s="140">
        <f t="shared" si="1"/>
        <v>719.44399999999996</v>
      </c>
      <c r="BG36" s="150" t="s">
        <v>163</v>
      </c>
      <c r="BI36" s="144" t="s">
        <v>164</v>
      </c>
      <c r="BJ36" s="145">
        <v>10502584</v>
      </c>
      <c r="BK36" s="146">
        <v>6497490</v>
      </c>
      <c r="BL36" s="147">
        <v>3535101</v>
      </c>
      <c r="BM36" s="146">
        <f t="shared" ref="BM36:BO58" si="2">BJ36/1000</f>
        <v>10502.584000000001</v>
      </c>
      <c r="BN36" s="146">
        <f t="shared" si="2"/>
        <v>6497.49</v>
      </c>
      <c r="BO36" s="146">
        <f t="shared" si="2"/>
        <v>3535.1010000000001</v>
      </c>
    </row>
    <row r="37" spans="1:67">
      <c r="AZ37" s="150" t="s">
        <v>165</v>
      </c>
      <c r="BA37" s="140">
        <v>11892248</v>
      </c>
      <c r="BB37" s="140">
        <v>10928330</v>
      </c>
      <c r="BC37" s="141">
        <v>588100</v>
      </c>
      <c r="BD37" s="140">
        <f t="shared" si="1"/>
        <v>11892.248</v>
      </c>
      <c r="BE37" s="140">
        <f t="shared" si="1"/>
        <v>10928.33</v>
      </c>
      <c r="BF37" s="140">
        <f t="shared" si="1"/>
        <v>588.1</v>
      </c>
      <c r="BG37" s="150"/>
      <c r="BI37" s="144" t="s">
        <v>166</v>
      </c>
      <c r="BJ37" s="145">
        <v>7949826</v>
      </c>
      <c r="BK37" s="146">
        <v>5132908</v>
      </c>
      <c r="BL37" s="147">
        <v>2629195</v>
      </c>
      <c r="BM37" s="146">
        <f t="shared" si="2"/>
        <v>7949.826</v>
      </c>
      <c r="BN37" s="146">
        <f t="shared" si="2"/>
        <v>5132.9080000000004</v>
      </c>
      <c r="BO37" s="146">
        <f t="shared" si="2"/>
        <v>2629.1950000000002</v>
      </c>
    </row>
    <row r="38" spans="1:67">
      <c r="AZ38" s="150" t="s">
        <v>167</v>
      </c>
      <c r="BA38" s="140">
        <v>13723920</v>
      </c>
      <c r="BB38" s="140">
        <v>12592201</v>
      </c>
      <c r="BC38" s="141">
        <v>626752</v>
      </c>
      <c r="BD38" s="140">
        <f t="shared" si="1"/>
        <v>13723.92</v>
      </c>
      <c r="BE38" s="140">
        <f t="shared" si="1"/>
        <v>12592.200999999999</v>
      </c>
      <c r="BF38" s="140">
        <f t="shared" si="1"/>
        <v>626.75199999999995</v>
      </c>
      <c r="BG38" s="150"/>
      <c r="BI38" s="144" t="s">
        <v>168</v>
      </c>
      <c r="BJ38" s="145">
        <v>9903783</v>
      </c>
      <c r="BK38" s="146">
        <v>6552712</v>
      </c>
      <c r="BL38" s="147">
        <v>2946655</v>
      </c>
      <c r="BM38" s="146">
        <f t="shared" si="2"/>
        <v>9903.7829999999994</v>
      </c>
      <c r="BN38" s="146">
        <f t="shared" si="2"/>
        <v>6552.7120000000004</v>
      </c>
      <c r="BO38" s="146">
        <f t="shared" si="2"/>
        <v>2946.6550000000002</v>
      </c>
    </row>
    <row r="39" spans="1:67">
      <c r="AZ39" s="139" t="s">
        <v>169</v>
      </c>
      <c r="BA39" s="140">
        <v>15057259</v>
      </c>
      <c r="BB39" s="140">
        <v>13383339</v>
      </c>
      <c r="BC39" s="141">
        <v>1113615</v>
      </c>
      <c r="BD39" s="140">
        <f t="shared" si="1"/>
        <v>15057.259</v>
      </c>
      <c r="BE39" s="140">
        <f t="shared" si="1"/>
        <v>13383.339</v>
      </c>
      <c r="BF39" s="140">
        <f t="shared" si="1"/>
        <v>1113.615</v>
      </c>
      <c r="BG39" s="142" t="s">
        <v>217</v>
      </c>
      <c r="BI39" s="144" t="s">
        <v>170</v>
      </c>
      <c r="BJ39" s="145">
        <v>8984460</v>
      </c>
      <c r="BK39" s="146">
        <v>6130528</v>
      </c>
      <c r="BL39" s="147">
        <v>2500651</v>
      </c>
      <c r="BM39" s="146">
        <f t="shared" si="2"/>
        <v>8984.4599999999991</v>
      </c>
      <c r="BN39" s="146">
        <f t="shared" si="2"/>
        <v>6130.5280000000002</v>
      </c>
      <c r="BO39" s="146">
        <f t="shared" si="2"/>
        <v>2500.6509999999998</v>
      </c>
    </row>
    <row r="40" spans="1:67">
      <c r="AZ40" s="139" t="s">
        <v>218</v>
      </c>
      <c r="BA40" s="140">
        <v>10309360</v>
      </c>
      <c r="BB40" s="140">
        <v>9413587</v>
      </c>
      <c r="BC40" s="141">
        <v>674685</v>
      </c>
      <c r="BD40" s="140">
        <v>10309.36</v>
      </c>
      <c r="BE40" s="140">
        <v>9413.5869999999995</v>
      </c>
      <c r="BF40" s="140">
        <v>674.68499999999995</v>
      </c>
      <c r="BI40" s="144" t="s">
        <v>171</v>
      </c>
      <c r="BJ40" s="145">
        <v>8927024</v>
      </c>
      <c r="BK40" s="146">
        <v>5925206</v>
      </c>
      <c r="BL40" s="147">
        <v>2618623</v>
      </c>
      <c r="BM40" s="146">
        <f t="shared" si="2"/>
        <v>8927.0239999999994</v>
      </c>
      <c r="BN40" s="146">
        <f t="shared" si="2"/>
        <v>5925.2060000000001</v>
      </c>
      <c r="BO40" s="146">
        <f t="shared" si="2"/>
        <v>2618.623</v>
      </c>
    </row>
    <row r="41" spans="1:67">
      <c r="AZ41" s="139" t="s">
        <v>219</v>
      </c>
      <c r="BA41" s="140">
        <v>13953181</v>
      </c>
      <c r="BB41" s="140">
        <v>12408257</v>
      </c>
      <c r="BC41" s="141">
        <v>1138152</v>
      </c>
      <c r="BD41" s="140">
        <v>13953.181</v>
      </c>
      <c r="BE41" s="140">
        <v>12408.257</v>
      </c>
      <c r="BF41" s="140">
        <v>1138.152</v>
      </c>
      <c r="BI41" s="144" t="s">
        <v>172</v>
      </c>
      <c r="BJ41" s="145">
        <v>9138928</v>
      </c>
      <c r="BK41" s="146">
        <v>5782702</v>
      </c>
      <c r="BL41" s="147">
        <v>2849656</v>
      </c>
      <c r="BM41" s="146">
        <f t="shared" si="2"/>
        <v>9138.9279999999999</v>
      </c>
      <c r="BN41" s="146">
        <f t="shared" si="2"/>
        <v>5782.7020000000002</v>
      </c>
      <c r="BO41" s="146">
        <f t="shared" si="2"/>
        <v>2849.6559999999999</v>
      </c>
    </row>
    <row r="42" spans="1:67">
      <c r="AZ42" s="139" t="s">
        <v>220</v>
      </c>
      <c r="BA42" s="140">
        <v>12325603</v>
      </c>
      <c r="BB42" s="140">
        <v>11245394</v>
      </c>
      <c r="BC42" s="141">
        <v>716530</v>
      </c>
      <c r="BD42" s="140">
        <v>12325.602999999999</v>
      </c>
      <c r="BE42" s="140">
        <v>11245.394</v>
      </c>
      <c r="BF42" s="140">
        <v>716.53</v>
      </c>
      <c r="BG42" s="142" t="s">
        <v>220</v>
      </c>
      <c r="BI42" s="144" t="s">
        <v>173</v>
      </c>
      <c r="BJ42" s="145">
        <v>8746229</v>
      </c>
      <c r="BK42" s="146">
        <v>6085706</v>
      </c>
      <c r="BL42" s="147">
        <v>2071806</v>
      </c>
      <c r="BM42" s="146">
        <f t="shared" si="2"/>
        <v>8746.2289999999994</v>
      </c>
      <c r="BN42" s="146">
        <f t="shared" si="2"/>
        <v>6085.7060000000001</v>
      </c>
      <c r="BO42" s="146">
        <f t="shared" si="2"/>
        <v>2071.806</v>
      </c>
    </row>
    <row r="43" spans="1:67">
      <c r="AZ43" s="139" t="s">
        <v>174</v>
      </c>
      <c r="BA43" s="140">
        <v>13012125</v>
      </c>
      <c r="BB43" s="140">
        <v>11750754</v>
      </c>
      <c r="BC43" s="141">
        <v>938855</v>
      </c>
      <c r="BD43" s="140">
        <v>13012</v>
      </c>
      <c r="BE43" s="140">
        <v>11751</v>
      </c>
      <c r="BF43" s="140">
        <v>938.85500000000002</v>
      </c>
      <c r="BI43" s="144" t="s">
        <v>175</v>
      </c>
      <c r="BJ43" s="145">
        <v>7777611</v>
      </c>
      <c r="BK43" s="146">
        <v>5684049</v>
      </c>
      <c r="BL43" s="147">
        <v>1684543</v>
      </c>
      <c r="BM43" s="146">
        <f t="shared" si="2"/>
        <v>7777.6109999999999</v>
      </c>
      <c r="BN43" s="146">
        <f t="shared" si="2"/>
        <v>5684.049</v>
      </c>
      <c r="BO43" s="146">
        <f t="shared" si="2"/>
        <v>1684.5429999999999</v>
      </c>
    </row>
    <row r="44" spans="1:67">
      <c r="AZ44" s="139" t="s">
        <v>221</v>
      </c>
      <c r="BA44" s="140">
        <v>13540379</v>
      </c>
      <c r="BB44" s="140">
        <v>12247744</v>
      </c>
      <c r="BC44" s="141">
        <v>986283</v>
      </c>
      <c r="BD44" s="140">
        <v>13540</v>
      </c>
      <c r="BE44" s="140">
        <v>12248</v>
      </c>
      <c r="BF44" s="140">
        <v>986</v>
      </c>
      <c r="BI44" s="144" t="s">
        <v>176</v>
      </c>
      <c r="BJ44" s="145">
        <v>9743924</v>
      </c>
      <c r="BK44" s="146">
        <v>6731112</v>
      </c>
      <c r="BL44" s="147">
        <v>2559841</v>
      </c>
      <c r="BM44" s="146">
        <f t="shared" si="2"/>
        <v>9743.9240000000009</v>
      </c>
      <c r="BN44" s="146">
        <f t="shared" si="2"/>
        <v>6731.1120000000001</v>
      </c>
      <c r="BO44" s="146">
        <f t="shared" si="2"/>
        <v>2559.8409999999999</v>
      </c>
    </row>
    <row r="45" spans="1:67">
      <c r="AZ45" s="139" t="s">
        <v>177</v>
      </c>
      <c r="BA45" s="140">
        <v>12688692</v>
      </c>
      <c r="BB45" s="140">
        <v>11495426</v>
      </c>
      <c r="BC45" s="141">
        <v>862180</v>
      </c>
      <c r="BD45" s="140">
        <v>12689</v>
      </c>
      <c r="BE45" s="140">
        <v>11495</v>
      </c>
      <c r="BF45" s="140">
        <v>862</v>
      </c>
      <c r="BG45" s="142" t="s">
        <v>177</v>
      </c>
      <c r="BI45" s="144" t="s">
        <v>178</v>
      </c>
      <c r="BJ45" s="145">
        <v>9265390</v>
      </c>
      <c r="BK45" s="146">
        <v>7462691</v>
      </c>
      <c r="BL45" s="147">
        <v>1463731</v>
      </c>
      <c r="BM45" s="146">
        <f t="shared" si="2"/>
        <v>9265.39</v>
      </c>
      <c r="BN45" s="146">
        <f t="shared" si="2"/>
        <v>7462.6909999999998</v>
      </c>
      <c r="BO45" s="146">
        <f t="shared" si="2"/>
        <v>1463.731</v>
      </c>
    </row>
    <row r="46" spans="1:67">
      <c r="AZ46" s="139" t="s">
        <v>179</v>
      </c>
      <c r="BA46" s="140">
        <v>13599327</v>
      </c>
      <c r="BB46" s="140">
        <v>12139538</v>
      </c>
      <c r="BC46" s="141">
        <v>1068943</v>
      </c>
      <c r="BD46" s="140">
        <v>13599</v>
      </c>
      <c r="BE46" s="140">
        <v>12140</v>
      </c>
      <c r="BF46" s="140">
        <v>1069</v>
      </c>
      <c r="BI46" s="144" t="s">
        <v>180</v>
      </c>
      <c r="BJ46" s="145">
        <v>6169541.5</v>
      </c>
      <c r="BK46" s="146">
        <v>4616060</v>
      </c>
      <c r="BL46" s="147">
        <v>1303227.5</v>
      </c>
      <c r="BM46" s="146">
        <f t="shared" si="2"/>
        <v>6169.5415000000003</v>
      </c>
      <c r="BN46" s="146">
        <f t="shared" si="2"/>
        <v>4616.0600000000004</v>
      </c>
      <c r="BO46" s="146">
        <f t="shared" si="2"/>
        <v>1303.2275</v>
      </c>
    </row>
    <row r="47" spans="1:67">
      <c r="AZ47" s="139" t="s">
        <v>222</v>
      </c>
      <c r="BA47" s="140">
        <v>12689729</v>
      </c>
      <c r="BB47" s="140">
        <v>11426438</v>
      </c>
      <c r="BC47" s="141">
        <v>959038</v>
      </c>
      <c r="BD47" s="140">
        <v>12690</v>
      </c>
      <c r="BE47" s="140">
        <v>11426</v>
      </c>
      <c r="BF47" s="140">
        <v>959</v>
      </c>
      <c r="BI47" s="162" t="s">
        <v>181</v>
      </c>
      <c r="BJ47" s="143">
        <v>6888624</v>
      </c>
      <c r="BK47" s="140">
        <v>4634432</v>
      </c>
      <c r="BL47" s="141">
        <v>1901783</v>
      </c>
      <c r="BM47" s="140">
        <f t="shared" si="2"/>
        <v>6888.6239999999998</v>
      </c>
      <c r="BN47" s="140">
        <f t="shared" si="2"/>
        <v>4634.4319999999998</v>
      </c>
      <c r="BO47" s="140">
        <f t="shared" si="2"/>
        <v>1901.7829999999999</v>
      </c>
    </row>
    <row r="48" spans="1:67">
      <c r="AZ48" s="139" t="s">
        <v>223</v>
      </c>
      <c r="BA48" s="140">
        <v>12058692</v>
      </c>
      <c r="BB48" s="140">
        <v>11109879</v>
      </c>
      <c r="BC48" s="141">
        <v>764343</v>
      </c>
      <c r="BD48" s="140">
        <v>12059</v>
      </c>
      <c r="BE48" s="140">
        <v>11110</v>
      </c>
      <c r="BF48" s="140">
        <v>764</v>
      </c>
      <c r="BG48" s="142" t="s">
        <v>223</v>
      </c>
      <c r="BI48" s="162" t="s">
        <v>182</v>
      </c>
      <c r="BJ48" s="148">
        <v>6464230</v>
      </c>
      <c r="BK48" s="148">
        <v>3871472</v>
      </c>
      <c r="BL48" s="149">
        <v>2344384</v>
      </c>
      <c r="BM48" s="140">
        <f t="shared" si="2"/>
        <v>6464.23</v>
      </c>
      <c r="BN48" s="140">
        <f t="shared" si="2"/>
        <v>3871.4720000000002</v>
      </c>
      <c r="BO48" s="140">
        <f t="shared" si="2"/>
        <v>2344.384</v>
      </c>
    </row>
    <row r="49" spans="52:67">
      <c r="AZ49" s="139" t="s">
        <v>183</v>
      </c>
      <c r="BA49" s="140">
        <v>13804680</v>
      </c>
      <c r="BB49" s="140">
        <v>12627020</v>
      </c>
      <c r="BC49" s="141">
        <v>917910</v>
      </c>
      <c r="BD49" s="140">
        <v>13805</v>
      </c>
      <c r="BE49" s="140">
        <v>12627</v>
      </c>
      <c r="BF49" s="140">
        <v>918</v>
      </c>
      <c r="BI49" s="162" t="s">
        <v>184</v>
      </c>
      <c r="BJ49" s="148">
        <v>8393603</v>
      </c>
      <c r="BK49" s="148">
        <v>4966324</v>
      </c>
      <c r="BL49" s="149">
        <v>3124378</v>
      </c>
      <c r="BM49" s="140">
        <f t="shared" si="2"/>
        <v>8393.6029999999992</v>
      </c>
      <c r="BN49" s="140">
        <f t="shared" si="2"/>
        <v>4966.3239999999996</v>
      </c>
      <c r="BO49" s="140">
        <f t="shared" si="2"/>
        <v>3124.3780000000002</v>
      </c>
    </row>
    <row r="50" spans="52:67">
      <c r="AZ50" s="139" t="s">
        <v>185</v>
      </c>
      <c r="BA50" s="140">
        <v>11903376</v>
      </c>
      <c r="BB50" s="140">
        <v>11297489</v>
      </c>
      <c r="BC50" s="141">
        <v>454570</v>
      </c>
      <c r="BD50" s="140">
        <v>11903</v>
      </c>
      <c r="BE50" s="140">
        <v>11297</v>
      </c>
      <c r="BF50" s="140">
        <v>455</v>
      </c>
      <c r="BI50" s="162" t="s">
        <v>186</v>
      </c>
      <c r="BJ50" s="143">
        <v>9311519</v>
      </c>
      <c r="BK50" s="140">
        <v>5330087</v>
      </c>
      <c r="BL50" s="141">
        <v>3565070</v>
      </c>
      <c r="BM50" s="140">
        <f t="shared" si="2"/>
        <v>9311.5190000000002</v>
      </c>
      <c r="BN50" s="140">
        <f t="shared" si="2"/>
        <v>5330.0870000000004</v>
      </c>
      <c r="BO50" s="140">
        <f t="shared" si="2"/>
        <v>3565.07</v>
      </c>
    </row>
    <row r="51" spans="52:67">
      <c r="AZ51" s="139" t="s">
        <v>224</v>
      </c>
      <c r="BA51" s="140">
        <v>11479512</v>
      </c>
      <c r="BB51" s="140">
        <v>10671207</v>
      </c>
      <c r="BC51" s="141">
        <v>651143</v>
      </c>
      <c r="BD51" s="140">
        <v>11480</v>
      </c>
      <c r="BE51" s="140">
        <v>10671</v>
      </c>
      <c r="BF51" s="140">
        <v>651</v>
      </c>
      <c r="BG51" s="142" t="s">
        <v>225</v>
      </c>
      <c r="BI51" s="162" t="s">
        <v>187</v>
      </c>
      <c r="BJ51" s="148">
        <v>8612590</v>
      </c>
      <c r="BK51" s="148">
        <v>5290798</v>
      </c>
      <c r="BL51" s="149">
        <v>2898672</v>
      </c>
      <c r="BM51" s="140">
        <f t="shared" si="2"/>
        <v>8612.59</v>
      </c>
      <c r="BN51" s="140">
        <f t="shared" si="2"/>
        <v>5290.7979999999998</v>
      </c>
      <c r="BO51" s="140">
        <f t="shared" si="2"/>
        <v>2898.672</v>
      </c>
    </row>
    <row r="52" spans="52:67">
      <c r="AZ52" s="139" t="s">
        <v>188</v>
      </c>
      <c r="BA52" s="140">
        <v>11068593</v>
      </c>
      <c r="BB52" s="140">
        <v>10206220</v>
      </c>
      <c r="BC52" s="141">
        <v>677499</v>
      </c>
      <c r="BD52" s="140">
        <v>11069</v>
      </c>
      <c r="BE52" s="140">
        <v>10206</v>
      </c>
      <c r="BF52" s="140">
        <v>677</v>
      </c>
      <c r="BI52" s="162" t="s">
        <v>189</v>
      </c>
      <c r="BJ52" s="148">
        <v>8262723</v>
      </c>
      <c r="BK52" s="148">
        <v>5084914</v>
      </c>
      <c r="BL52" s="149">
        <v>2864210</v>
      </c>
      <c r="BM52" s="140">
        <f t="shared" si="2"/>
        <v>8262.723</v>
      </c>
      <c r="BN52" s="140">
        <f t="shared" si="2"/>
        <v>5084.9139999999998</v>
      </c>
      <c r="BO52" s="140">
        <f t="shared" si="2"/>
        <v>2864.21</v>
      </c>
    </row>
    <row r="53" spans="52:67">
      <c r="AZ53" s="139" t="s">
        <v>226</v>
      </c>
      <c r="BA53" s="140">
        <v>14674134</v>
      </c>
      <c r="BB53" s="140">
        <v>13008025</v>
      </c>
      <c r="BC53" s="141">
        <v>1231026</v>
      </c>
      <c r="BD53" s="140">
        <v>14674</v>
      </c>
      <c r="BE53" s="140">
        <v>13008</v>
      </c>
      <c r="BF53" s="140">
        <v>1231</v>
      </c>
      <c r="BI53" s="162" t="s">
        <v>190</v>
      </c>
      <c r="BJ53" s="143">
        <v>9563307</v>
      </c>
      <c r="BK53" s="140">
        <v>5706837</v>
      </c>
      <c r="BL53" s="141">
        <v>3522238</v>
      </c>
      <c r="BM53" s="140">
        <f t="shared" si="2"/>
        <v>9563.3070000000007</v>
      </c>
      <c r="BN53" s="140">
        <f t="shared" si="2"/>
        <v>5706.8370000000004</v>
      </c>
      <c r="BO53" s="140">
        <f t="shared" si="2"/>
        <v>3522.2379999999998</v>
      </c>
    </row>
    <row r="54" spans="52:67">
      <c r="AZ54" s="139" t="s">
        <v>191</v>
      </c>
      <c r="BA54" s="140">
        <v>10435246</v>
      </c>
      <c r="BB54" s="140">
        <v>9367580</v>
      </c>
      <c r="BC54" s="141">
        <v>635906</v>
      </c>
      <c r="BD54" s="140">
        <v>10435</v>
      </c>
      <c r="BE54" s="140">
        <v>9368</v>
      </c>
      <c r="BF54" s="140">
        <v>636</v>
      </c>
      <c r="BG54" s="142" t="s">
        <v>227</v>
      </c>
      <c r="BI54" s="162" t="s">
        <v>192</v>
      </c>
      <c r="BJ54" s="148">
        <v>9345055</v>
      </c>
      <c r="BK54" s="148">
        <v>5730547</v>
      </c>
      <c r="BL54" s="149">
        <v>3255113</v>
      </c>
      <c r="BM54" s="140">
        <f t="shared" si="2"/>
        <v>9345.0550000000003</v>
      </c>
      <c r="BN54" s="140">
        <f t="shared" si="2"/>
        <v>5730.5469999999996</v>
      </c>
      <c r="BO54" s="140">
        <f t="shared" si="2"/>
        <v>3255.1129999999998</v>
      </c>
    </row>
    <row r="55" spans="52:67">
      <c r="AZ55" s="139" t="s">
        <v>193</v>
      </c>
      <c r="BA55" s="140">
        <v>11701189</v>
      </c>
      <c r="BB55" s="140">
        <v>10308851</v>
      </c>
      <c r="BC55" s="141">
        <v>856539</v>
      </c>
      <c r="BD55" s="140">
        <v>11701</v>
      </c>
      <c r="BE55" s="140">
        <v>10309</v>
      </c>
      <c r="BF55" s="140">
        <v>857</v>
      </c>
      <c r="BI55" s="162" t="s">
        <v>194</v>
      </c>
      <c r="BJ55" s="148">
        <v>9517006</v>
      </c>
      <c r="BK55" s="148">
        <v>5749648</v>
      </c>
      <c r="BL55" s="149">
        <v>3453717</v>
      </c>
      <c r="BM55" s="140">
        <f t="shared" si="2"/>
        <v>9517.0059999999994</v>
      </c>
      <c r="BN55" s="140">
        <f t="shared" si="2"/>
        <v>5749.6480000000001</v>
      </c>
      <c r="BO55" s="140">
        <f t="shared" si="2"/>
        <v>3453.7170000000001</v>
      </c>
    </row>
    <row r="56" spans="52:67">
      <c r="AZ56" s="139" t="s">
        <v>228</v>
      </c>
      <c r="BA56" s="140">
        <v>13044633</v>
      </c>
      <c r="BB56" s="140">
        <v>11138675</v>
      </c>
      <c r="BC56" s="141">
        <v>1229234</v>
      </c>
      <c r="BD56" s="140">
        <v>13045</v>
      </c>
      <c r="BE56" s="140">
        <v>11139</v>
      </c>
      <c r="BF56" s="140">
        <v>1229</v>
      </c>
      <c r="BI56" s="162" t="s">
        <v>195</v>
      </c>
      <c r="BJ56" s="143">
        <v>9089255</v>
      </c>
      <c r="BK56" s="140">
        <v>6452391</v>
      </c>
      <c r="BL56" s="141">
        <v>2265033</v>
      </c>
      <c r="BM56" s="140">
        <f t="shared" si="2"/>
        <v>9089.2549999999992</v>
      </c>
      <c r="BN56" s="140">
        <f t="shared" si="2"/>
        <v>6452.3909999999996</v>
      </c>
      <c r="BO56" s="140">
        <f t="shared" si="2"/>
        <v>2265.0329999999999</v>
      </c>
    </row>
    <row r="57" spans="52:67">
      <c r="AZ57" s="139" t="s">
        <v>229</v>
      </c>
      <c r="BA57" s="140">
        <v>12087459</v>
      </c>
      <c r="BB57" s="140">
        <v>10745755</v>
      </c>
      <c r="BC57" s="141">
        <v>946464</v>
      </c>
      <c r="BD57" s="140">
        <v>12087</v>
      </c>
      <c r="BE57" s="140">
        <v>10746</v>
      </c>
      <c r="BF57" s="140">
        <v>946</v>
      </c>
      <c r="BG57" s="142" t="s">
        <v>229</v>
      </c>
      <c r="BI57" s="162" t="s">
        <v>196</v>
      </c>
      <c r="BJ57" s="148">
        <v>8902795</v>
      </c>
      <c r="BK57" s="148">
        <v>6679218</v>
      </c>
      <c r="BL57" s="149">
        <v>1855182</v>
      </c>
      <c r="BM57" s="140">
        <f t="shared" si="2"/>
        <v>8902.7950000000001</v>
      </c>
      <c r="BN57" s="140">
        <f t="shared" si="2"/>
        <v>6679.2179999999998</v>
      </c>
      <c r="BO57" s="140">
        <f t="shared" si="2"/>
        <v>1855.182</v>
      </c>
    </row>
    <row r="58" spans="52:67">
      <c r="AZ58" s="139" t="s">
        <v>197</v>
      </c>
      <c r="BA58" s="140">
        <v>13052880</v>
      </c>
      <c r="BB58" s="140">
        <v>11344359</v>
      </c>
      <c r="BC58" s="141">
        <v>1288795</v>
      </c>
      <c r="BD58" s="140">
        <v>13053</v>
      </c>
      <c r="BE58" s="140">
        <v>11344</v>
      </c>
      <c r="BF58" s="140">
        <v>1289</v>
      </c>
      <c r="BI58" s="162" t="s">
        <v>198</v>
      </c>
      <c r="BJ58" s="148">
        <v>8822354</v>
      </c>
      <c r="BK58" s="148">
        <v>7110271</v>
      </c>
      <c r="BL58" s="149">
        <v>1349071</v>
      </c>
      <c r="BM58" s="140">
        <f t="shared" si="2"/>
        <v>8822.3539999999994</v>
      </c>
      <c r="BN58" s="140">
        <f t="shared" si="2"/>
        <v>7110.2709999999997</v>
      </c>
      <c r="BO58" s="140">
        <f t="shared" si="2"/>
        <v>1349.0709999999999</v>
      </c>
    </row>
    <row r="59" spans="52:67">
      <c r="AZ59" s="139" t="s">
        <v>230</v>
      </c>
      <c r="BA59" s="140">
        <v>12860096</v>
      </c>
      <c r="BB59" s="140">
        <v>11480239</v>
      </c>
      <c r="BC59" s="141">
        <v>1034277</v>
      </c>
      <c r="BD59" s="140">
        <v>12860</v>
      </c>
      <c r="BE59" s="140">
        <v>11480</v>
      </c>
      <c r="BF59" s="140">
        <v>1034</v>
      </c>
    </row>
    <row r="60" spans="52:67">
      <c r="AZ60" s="139" t="s">
        <v>231</v>
      </c>
      <c r="BA60" s="140">
        <v>11794593</v>
      </c>
      <c r="BB60" s="140">
        <v>10394002</v>
      </c>
      <c r="BC60" s="141">
        <v>1134899</v>
      </c>
      <c r="BD60" s="140">
        <v>11795</v>
      </c>
      <c r="BE60" s="140">
        <v>10394</v>
      </c>
      <c r="BF60" s="140">
        <v>1135</v>
      </c>
      <c r="BG60" s="142" t="s">
        <v>231</v>
      </c>
      <c r="BI60" s="142" t="s">
        <v>199</v>
      </c>
      <c r="BJ60" s="143">
        <v>9848195</v>
      </c>
      <c r="BK60" s="140">
        <v>7887411</v>
      </c>
      <c r="BL60" s="141">
        <v>1528451</v>
      </c>
      <c r="BM60" s="140">
        <v>9848.1949999999997</v>
      </c>
      <c r="BN60" s="140">
        <v>7887.4110000000001</v>
      </c>
      <c r="BO60" s="140">
        <v>1528.451</v>
      </c>
    </row>
    <row r="61" spans="52:67">
      <c r="AZ61" s="139" t="s">
        <v>200</v>
      </c>
      <c r="BA61" s="140">
        <v>12547983</v>
      </c>
      <c r="BB61" s="140">
        <v>11372732</v>
      </c>
      <c r="BC61" s="141">
        <v>864305</v>
      </c>
      <c r="BD61" s="140">
        <v>12548</v>
      </c>
      <c r="BE61" s="140">
        <v>11373</v>
      </c>
      <c r="BF61" s="140">
        <v>864</v>
      </c>
      <c r="BI61" s="142" t="s">
        <v>201</v>
      </c>
      <c r="BJ61" s="143">
        <v>11440124</v>
      </c>
      <c r="BK61" s="140">
        <v>8373552</v>
      </c>
      <c r="BL61" s="141">
        <v>2009930</v>
      </c>
      <c r="BM61" s="140">
        <v>11440.124</v>
      </c>
      <c r="BN61" s="140">
        <v>8373.5519999999997</v>
      </c>
      <c r="BO61" s="140">
        <v>2009.93</v>
      </c>
    </row>
    <row r="62" spans="52:67">
      <c r="AZ62" s="139" t="s">
        <v>232</v>
      </c>
      <c r="BA62" s="140">
        <v>11425019</v>
      </c>
      <c r="BB62" s="140">
        <v>10385172</v>
      </c>
      <c r="BC62" s="141">
        <v>780805</v>
      </c>
      <c r="BD62" s="140">
        <v>11425</v>
      </c>
      <c r="BE62" s="140">
        <v>10385</v>
      </c>
      <c r="BF62" s="140">
        <v>781</v>
      </c>
      <c r="BI62" s="142" t="s">
        <v>202</v>
      </c>
      <c r="BJ62" s="143">
        <v>11089716</v>
      </c>
      <c r="BK62" s="140">
        <v>8437078</v>
      </c>
      <c r="BL62" s="141">
        <v>2046398</v>
      </c>
      <c r="BM62" s="140">
        <v>11089.716</v>
      </c>
      <c r="BN62" s="140">
        <v>8437.0779999999995</v>
      </c>
      <c r="BO62" s="140">
        <v>2046.3979999999999</v>
      </c>
    </row>
    <row r="63" spans="52:67">
      <c r="AZ63" s="139" t="s">
        <v>233</v>
      </c>
      <c r="BA63" s="140">
        <v>14952832</v>
      </c>
      <c r="BB63" s="140">
        <v>12723285</v>
      </c>
      <c r="BC63" s="141">
        <v>1915917</v>
      </c>
      <c r="BD63" s="140">
        <v>14953</v>
      </c>
      <c r="BE63" s="140">
        <v>12723</v>
      </c>
      <c r="BF63" s="140">
        <v>1916</v>
      </c>
      <c r="BG63" s="142" t="s">
        <v>233</v>
      </c>
      <c r="BI63" s="142" t="s">
        <v>203</v>
      </c>
      <c r="BJ63" s="143">
        <v>11574838</v>
      </c>
      <c r="BK63" s="140">
        <v>10107235</v>
      </c>
      <c r="BL63" s="141">
        <v>987897</v>
      </c>
      <c r="BM63" s="140">
        <v>11574.838</v>
      </c>
      <c r="BN63" s="140">
        <v>10107.235000000001</v>
      </c>
      <c r="BO63" s="140">
        <v>987.89700000000005</v>
      </c>
    </row>
    <row r="64" spans="52:67">
      <c r="AZ64" s="139" t="s">
        <v>204</v>
      </c>
      <c r="BA64" s="140">
        <v>11160283</v>
      </c>
      <c r="BB64" s="140">
        <v>9050438</v>
      </c>
      <c r="BC64" s="141">
        <v>1815724</v>
      </c>
      <c r="BD64" s="140">
        <v>11160</v>
      </c>
      <c r="BE64" s="140">
        <v>9050</v>
      </c>
      <c r="BF64" s="140">
        <v>1816</v>
      </c>
      <c r="BI64" s="142" t="s">
        <v>205</v>
      </c>
      <c r="BJ64" s="143">
        <v>8968254</v>
      </c>
      <c r="BK64" s="140">
        <v>7979268</v>
      </c>
      <c r="BL64" s="141">
        <v>710861</v>
      </c>
      <c r="BM64" s="140">
        <v>8968.2540000000008</v>
      </c>
      <c r="BN64" s="140">
        <v>7979.268</v>
      </c>
      <c r="BO64" s="140">
        <v>710.86099999999999</v>
      </c>
    </row>
    <row r="65" spans="52:67">
      <c r="AZ65" s="139">
        <v>10703</v>
      </c>
      <c r="BA65" s="140">
        <v>15467542</v>
      </c>
      <c r="BB65" s="140">
        <v>13226150</v>
      </c>
      <c r="BC65" s="141">
        <v>1892840</v>
      </c>
      <c r="BD65" s="140">
        <v>15468</v>
      </c>
      <c r="BE65" s="140">
        <v>13226</v>
      </c>
      <c r="BF65" s="140">
        <v>1893</v>
      </c>
      <c r="BI65" s="142" t="s">
        <v>206</v>
      </c>
      <c r="BJ65" s="143">
        <v>10612523</v>
      </c>
      <c r="BK65" s="140">
        <v>9088091</v>
      </c>
      <c r="BL65" s="141">
        <v>1137645</v>
      </c>
      <c r="BM65" s="140">
        <v>10612.522999999999</v>
      </c>
      <c r="BN65" s="140">
        <v>9088.0910000000003</v>
      </c>
      <c r="BO65" s="140">
        <v>1137.645</v>
      </c>
    </row>
    <row r="66" spans="52:67">
      <c r="AZ66" s="139" t="s">
        <v>234</v>
      </c>
      <c r="BA66" s="140">
        <v>13628822</v>
      </c>
      <c r="BB66" s="140">
        <v>11874360</v>
      </c>
      <c r="BC66" s="141">
        <v>1374412</v>
      </c>
      <c r="BD66" s="140">
        <v>13629</v>
      </c>
      <c r="BE66" s="140">
        <v>11874</v>
      </c>
      <c r="BF66" s="140">
        <v>1374</v>
      </c>
      <c r="BG66" s="142" t="s">
        <v>235</v>
      </c>
      <c r="BI66" s="142" t="s">
        <v>207</v>
      </c>
      <c r="BJ66" s="143">
        <v>9969199</v>
      </c>
      <c r="BK66" s="140">
        <v>8903779</v>
      </c>
      <c r="BL66" s="141">
        <v>826804</v>
      </c>
      <c r="BM66" s="140">
        <v>9969.1990000000005</v>
      </c>
      <c r="BN66" s="140">
        <v>8903.7790000000005</v>
      </c>
      <c r="BO66" s="140">
        <v>826.80399999999997</v>
      </c>
    </row>
    <row r="67" spans="52:67">
      <c r="AZ67" s="139" t="s">
        <v>208</v>
      </c>
      <c r="BA67" s="140">
        <v>15994183</v>
      </c>
      <c r="BB67" s="140">
        <v>13665253</v>
      </c>
      <c r="BC67" s="141">
        <v>1863831</v>
      </c>
      <c r="BD67" s="140">
        <v>15994</v>
      </c>
      <c r="BE67" s="140">
        <v>13665</v>
      </c>
      <c r="BF67" s="140">
        <v>1864</v>
      </c>
      <c r="BI67" s="142" t="s">
        <v>209</v>
      </c>
      <c r="BJ67" s="143">
        <v>9683885</v>
      </c>
      <c r="BK67" s="140">
        <v>8561660</v>
      </c>
      <c r="BL67" s="141">
        <v>885738</v>
      </c>
      <c r="BM67" s="140">
        <v>9683.8850000000002</v>
      </c>
      <c r="BN67" s="140">
        <v>8561.66</v>
      </c>
      <c r="BO67" s="140">
        <v>885.73800000000006</v>
      </c>
    </row>
    <row r="68" spans="52:67">
      <c r="AZ68" s="139">
        <v>10706</v>
      </c>
      <c r="BA68" s="140">
        <v>14726322</v>
      </c>
      <c r="BB68" s="140">
        <v>12968373</v>
      </c>
      <c r="BC68" s="141">
        <v>1351297</v>
      </c>
      <c r="BD68" s="140">
        <v>14726</v>
      </c>
      <c r="BE68" s="140">
        <v>12968</v>
      </c>
      <c r="BF68" s="140">
        <v>1351</v>
      </c>
      <c r="BI68" s="142" t="s">
        <v>210</v>
      </c>
      <c r="BJ68" s="143">
        <v>8165684</v>
      </c>
      <c r="BK68" s="140">
        <v>7345199</v>
      </c>
      <c r="BL68" s="141">
        <v>440191</v>
      </c>
      <c r="BM68" s="140">
        <v>8165.6840000000002</v>
      </c>
      <c r="BN68" s="140">
        <v>7345.1989999999996</v>
      </c>
      <c r="BO68" s="140">
        <v>440.19099999999997</v>
      </c>
    </row>
    <row r="69" spans="52:67">
      <c r="AZ69" s="139" t="s">
        <v>236</v>
      </c>
      <c r="BA69" s="140">
        <v>14784420</v>
      </c>
      <c r="BB69" s="140">
        <v>13247989</v>
      </c>
      <c r="BC69" s="141">
        <v>1117395</v>
      </c>
      <c r="BD69" s="140">
        <v>14784</v>
      </c>
      <c r="BE69" s="140">
        <v>13248</v>
      </c>
      <c r="BF69" s="140">
        <v>1117</v>
      </c>
      <c r="BG69" s="142" t="s">
        <v>237</v>
      </c>
      <c r="BI69" s="142" t="s">
        <v>101</v>
      </c>
      <c r="BJ69" s="143">
        <v>11713699</v>
      </c>
      <c r="BK69" s="140">
        <v>10776315</v>
      </c>
      <c r="BL69" s="141">
        <v>606026</v>
      </c>
      <c r="BM69" s="140">
        <v>11713.699000000001</v>
      </c>
      <c r="BN69" s="140">
        <v>10776.315000000001</v>
      </c>
      <c r="BO69" s="140">
        <v>606.02599999999995</v>
      </c>
    </row>
    <row r="70" spans="52:67">
      <c r="AZ70" s="139" t="s">
        <v>211</v>
      </c>
      <c r="BA70" s="140">
        <v>15373806</v>
      </c>
      <c r="BB70" s="140">
        <v>13743586</v>
      </c>
      <c r="BC70" s="141">
        <v>1192425</v>
      </c>
      <c r="BD70" s="140">
        <v>15374</v>
      </c>
      <c r="BE70" s="140">
        <v>13744</v>
      </c>
      <c r="BF70" s="140">
        <v>1192</v>
      </c>
      <c r="BI70" s="142" t="s">
        <v>107</v>
      </c>
      <c r="BJ70" s="143">
        <v>11715533</v>
      </c>
      <c r="BK70" s="140">
        <v>10698044</v>
      </c>
      <c r="BL70" s="141">
        <v>649559</v>
      </c>
      <c r="BM70" s="140">
        <v>11715.532999999999</v>
      </c>
      <c r="BN70" s="140">
        <v>10698.044</v>
      </c>
      <c r="BO70" s="140">
        <v>649.55899999999997</v>
      </c>
    </row>
    <row r="71" spans="52:67">
      <c r="AZ71" s="139" t="s">
        <v>212</v>
      </c>
      <c r="BA71" s="140">
        <v>12793512</v>
      </c>
      <c r="BB71" s="140">
        <v>11398214</v>
      </c>
      <c r="BC71" s="141">
        <v>1093111</v>
      </c>
      <c r="BD71" s="140">
        <v>12794</v>
      </c>
      <c r="BE71" s="140">
        <v>11398</v>
      </c>
      <c r="BF71" s="140">
        <v>1093</v>
      </c>
      <c r="BI71" s="142" t="s">
        <v>113</v>
      </c>
      <c r="BJ71" s="143">
        <v>11656347</v>
      </c>
      <c r="BK71" s="140">
        <v>10727910</v>
      </c>
      <c r="BL71" s="141">
        <v>547766</v>
      </c>
      <c r="BM71" s="140">
        <v>11656.347</v>
      </c>
      <c r="BN71" s="140">
        <v>10727.91</v>
      </c>
      <c r="BO71" s="140">
        <v>547.76599999999996</v>
      </c>
    </row>
    <row r="72" spans="52:67">
      <c r="AZ72" s="139" t="s">
        <v>238</v>
      </c>
      <c r="BA72" s="140">
        <v>15071842</v>
      </c>
      <c r="BB72" s="140">
        <v>13139781</v>
      </c>
      <c r="BC72" s="141">
        <v>1398521</v>
      </c>
      <c r="BD72" s="140">
        <v>15072</v>
      </c>
      <c r="BE72" s="140">
        <v>13140</v>
      </c>
      <c r="BF72" s="140">
        <v>1399</v>
      </c>
      <c r="BG72" s="142" t="s">
        <v>238</v>
      </c>
      <c r="BI72" s="142" t="s">
        <v>119</v>
      </c>
      <c r="BJ72" s="143">
        <v>10888925</v>
      </c>
      <c r="BK72" s="140">
        <v>10162943</v>
      </c>
      <c r="BL72" s="141">
        <v>347454</v>
      </c>
      <c r="BM72" s="140">
        <v>10888.924999999999</v>
      </c>
      <c r="BN72" s="140">
        <v>10162.942999999999</v>
      </c>
      <c r="BO72" s="140">
        <v>347.45400000000001</v>
      </c>
    </row>
    <row r="73" spans="52:67">
      <c r="AZ73" s="139" t="s">
        <v>213</v>
      </c>
      <c r="BA73" s="140">
        <v>14930492</v>
      </c>
      <c r="BB73" s="140">
        <v>12916600</v>
      </c>
      <c r="BC73" s="141">
        <v>1700212</v>
      </c>
      <c r="BD73" s="140">
        <v>14930</v>
      </c>
      <c r="BE73" s="140">
        <v>12917</v>
      </c>
      <c r="BF73" s="140">
        <v>1700</v>
      </c>
      <c r="BI73" s="142" t="s">
        <v>121</v>
      </c>
      <c r="BJ73" s="143">
        <v>17205163</v>
      </c>
      <c r="BK73" s="140">
        <v>16306900</v>
      </c>
      <c r="BL73" s="141">
        <v>500675</v>
      </c>
      <c r="BM73" s="140">
        <v>17205.163</v>
      </c>
      <c r="BN73" s="140">
        <v>16306.9</v>
      </c>
      <c r="BO73" s="140">
        <v>500.67500000000001</v>
      </c>
    </row>
    <row r="74" spans="52:67">
      <c r="AZ74" s="139" t="s">
        <v>239</v>
      </c>
      <c r="BA74" s="140">
        <v>13576418</v>
      </c>
      <c r="BB74" s="140">
        <v>11793771</v>
      </c>
      <c r="BC74" s="141">
        <v>1568111</v>
      </c>
      <c r="BD74" s="140">
        <v>13576</v>
      </c>
      <c r="BE74" s="140">
        <v>11794</v>
      </c>
      <c r="BF74" s="140">
        <v>1568</v>
      </c>
      <c r="BI74" s="142" t="s">
        <v>123</v>
      </c>
      <c r="BJ74" s="143">
        <v>13659581</v>
      </c>
      <c r="BK74" s="140">
        <v>12781739</v>
      </c>
      <c r="BL74" s="141">
        <v>441207</v>
      </c>
      <c r="BM74" s="140">
        <v>13659.581</v>
      </c>
      <c r="BN74" s="140">
        <v>12781.739</v>
      </c>
      <c r="BO74" s="140">
        <v>441.20699999999999</v>
      </c>
    </row>
    <row r="75" spans="52:67">
      <c r="AZ75" s="139" t="s">
        <v>240</v>
      </c>
      <c r="BA75" s="140">
        <v>16956581</v>
      </c>
      <c r="BB75" s="140">
        <v>14848223</v>
      </c>
      <c r="BC75" s="141">
        <v>1886282</v>
      </c>
      <c r="BD75" s="140">
        <v>16957</v>
      </c>
      <c r="BE75" s="140">
        <v>14848</v>
      </c>
      <c r="BF75" s="140">
        <v>1886</v>
      </c>
      <c r="BG75" s="142" t="s">
        <v>240</v>
      </c>
      <c r="BI75" s="142" t="s">
        <v>125</v>
      </c>
      <c r="BJ75" s="143">
        <v>14599945</v>
      </c>
      <c r="BK75" s="140">
        <v>13114019</v>
      </c>
      <c r="BL75" s="141">
        <v>771179</v>
      </c>
      <c r="BM75" s="140">
        <v>14599.945</v>
      </c>
      <c r="BN75" s="140">
        <v>13114.019</v>
      </c>
      <c r="BO75" s="140">
        <v>771.17899999999997</v>
      </c>
    </row>
    <row r="76" spans="52:67">
      <c r="BI76" s="142" t="s">
        <v>127</v>
      </c>
      <c r="BJ76" s="143">
        <v>13973265</v>
      </c>
      <c r="BK76" s="140">
        <v>12679576</v>
      </c>
      <c r="BL76" s="141">
        <v>605394</v>
      </c>
      <c r="BM76" s="140">
        <v>13973.264999999999</v>
      </c>
      <c r="BN76" s="140">
        <v>12679.575999999999</v>
      </c>
      <c r="BO76" s="140">
        <v>605.39400000000001</v>
      </c>
    </row>
    <row r="77" spans="52:67">
      <c r="BI77" s="142" t="s">
        <v>129</v>
      </c>
      <c r="BJ77" s="143">
        <v>12020442</v>
      </c>
      <c r="BK77" s="140">
        <v>10624448</v>
      </c>
      <c r="BL77" s="141">
        <v>748472</v>
      </c>
      <c r="BM77" s="140">
        <v>12020.441999999999</v>
      </c>
      <c r="BN77" s="140">
        <v>10624.448</v>
      </c>
      <c r="BO77" s="140">
        <v>748.47199999999998</v>
      </c>
    </row>
    <row r="78" spans="52:67">
      <c r="BI78" s="142" t="s">
        <v>131</v>
      </c>
      <c r="BJ78" s="143">
        <v>11432368</v>
      </c>
      <c r="BK78" s="140">
        <v>10364627</v>
      </c>
      <c r="BL78" s="141">
        <v>620047</v>
      </c>
      <c r="BM78" s="140">
        <v>11432.368</v>
      </c>
      <c r="BN78" s="140">
        <v>10364.627</v>
      </c>
      <c r="BO78" s="140">
        <v>620.04700000000003</v>
      </c>
    </row>
    <row r="79" spans="52:67">
      <c r="BI79" s="142" t="s">
        <v>133</v>
      </c>
      <c r="BJ79" s="143">
        <v>12755431</v>
      </c>
      <c r="BK79" s="140">
        <v>11467656</v>
      </c>
      <c r="BL79" s="141">
        <v>700966</v>
      </c>
      <c r="BM79" s="140">
        <v>12755.431</v>
      </c>
      <c r="BN79" s="140">
        <v>11467.656000000001</v>
      </c>
      <c r="BO79" s="140">
        <v>700.96600000000001</v>
      </c>
    </row>
    <row r="80" spans="52:67">
      <c r="BI80" s="139" t="s">
        <v>135</v>
      </c>
      <c r="BJ80" s="140">
        <v>12013190</v>
      </c>
      <c r="BK80" s="140">
        <v>11016323</v>
      </c>
      <c r="BL80" s="141">
        <v>529477</v>
      </c>
      <c r="BM80" s="140">
        <f t="shared" ref="BM80:BO87" si="3">BJ80/1000</f>
        <v>12013.19</v>
      </c>
      <c r="BN80" s="140">
        <f t="shared" si="3"/>
        <v>11016.323</v>
      </c>
      <c r="BO80" s="140">
        <f t="shared" si="3"/>
        <v>529.47699999999998</v>
      </c>
    </row>
    <row r="81" spans="61:67">
      <c r="BI81" s="139" t="s">
        <v>137</v>
      </c>
      <c r="BJ81" s="140">
        <v>14535390</v>
      </c>
      <c r="BK81" s="140">
        <v>13367321</v>
      </c>
      <c r="BL81" s="141">
        <v>672338</v>
      </c>
      <c r="BM81" s="140">
        <f t="shared" si="3"/>
        <v>14535.39</v>
      </c>
      <c r="BN81" s="140">
        <f t="shared" si="3"/>
        <v>13367.321</v>
      </c>
      <c r="BO81" s="140">
        <f t="shared" si="3"/>
        <v>672.33799999999997</v>
      </c>
    </row>
    <row r="82" spans="61:67">
      <c r="BI82" s="139" t="s">
        <v>139</v>
      </c>
      <c r="BJ82" s="148">
        <v>13986038</v>
      </c>
      <c r="BK82" s="148">
        <v>12836457</v>
      </c>
      <c r="BL82" s="149">
        <v>640597</v>
      </c>
      <c r="BM82" s="140">
        <f t="shared" si="3"/>
        <v>13986.038</v>
      </c>
      <c r="BN82" s="140">
        <f t="shared" si="3"/>
        <v>12836.457</v>
      </c>
      <c r="BO82" s="140">
        <f t="shared" si="3"/>
        <v>640.59699999999998</v>
      </c>
    </row>
    <row r="83" spans="61:67">
      <c r="BI83" s="139" t="s">
        <v>141</v>
      </c>
      <c r="BJ83" s="140">
        <v>12828289</v>
      </c>
      <c r="BK83" s="140">
        <v>12047414</v>
      </c>
      <c r="BL83" s="141">
        <v>441537</v>
      </c>
      <c r="BM83" s="140">
        <f t="shared" si="3"/>
        <v>12828.289000000001</v>
      </c>
      <c r="BN83" s="140">
        <f t="shared" si="3"/>
        <v>12047.414000000001</v>
      </c>
      <c r="BO83" s="140">
        <f t="shared" si="3"/>
        <v>441.53699999999998</v>
      </c>
    </row>
    <row r="84" spans="61:67">
      <c r="BI84" s="142" t="s">
        <v>143</v>
      </c>
      <c r="BJ84" s="140">
        <v>13239672</v>
      </c>
      <c r="BK84" s="140">
        <v>12483620</v>
      </c>
      <c r="BL84" s="141">
        <v>288851</v>
      </c>
      <c r="BM84" s="140">
        <f t="shared" si="3"/>
        <v>13239.672</v>
      </c>
      <c r="BN84" s="140">
        <f t="shared" si="3"/>
        <v>12483.62</v>
      </c>
      <c r="BO84" s="140">
        <f t="shared" si="3"/>
        <v>288.851</v>
      </c>
    </row>
    <row r="85" spans="61:67">
      <c r="BI85" s="142" t="s">
        <v>145</v>
      </c>
      <c r="BJ85" s="140">
        <v>15149333</v>
      </c>
      <c r="BK85" s="140">
        <v>14134246</v>
      </c>
      <c r="BL85" s="141">
        <v>523034</v>
      </c>
      <c r="BM85" s="140">
        <f t="shared" si="3"/>
        <v>15149.333000000001</v>
      </c>
      <c r="BN85" s="140">
        <f t="shared" si="3"/>
        <v>14134.245999999999</v>
      </c>
      <c r="BO85" s="140">
        <f t="shared" si="3"/>
        <v>523.03399999999999</v>
      </c>
    </row>
    <row r="86" spans="61:67">
      <c r="BI86" s="142" t="s">
        <v>147</v>
      </c>
      <c r="BJ86" s="140">
        <v>9956771</v>
      </c>
      <c r="BK86" s="140">
        <v>9383149</v>
      </c>
      <c r="BL86" s="141">
        <v>316338</v>
      </c>
      <c r="BM86" s="140">
        <f t="shared" si="3"/>
        <v>9956.7710000000006</v>
      </c>
      <c r="BN86" s="140">
        <f t="shared" si="3"/>
        <v>9383.1489999999994</v>
      </c>
      <c r="BO86" s="140">
        <f t="shared" si="3"/>
        <v>316.33800000000002</v>
      </c>
    </row>
    <row r="87" spans="61:67">
      <c r="BI87" s="142" t="s">
        <v>149</v>
      </c>
      <c r="BJ87" s="140">
        <v>14340478</v>
      </c>
      <c r="BK87" s="140">
        <v>13514628</v>
      </c>
      <c r="BL87" s="141">
        <v>475403</v>
      </c>
      <c r="BM87" s="140">
        <f t="shared" si="3"/>
        <v>14340.477999999999</v>
      </c>
      <c r="BN87" s="140">
        <f t="shared" si="3"/>
        <v>13514.628000000001</v>
      </c>
      <c r="BO87" s="140">
        <f t="shared" si="3"/>
        <v>475.40300000000002</v>
      </c>
    </row>
    <row r="88" spans="61:67">
      <c r="BI88" s="142" t="s">
        <v>151</v>
      </c>
      <c r="BJ88" s="140">
        <v>13738212</v>
      </c>
      <c r="BK88" s="140">
        <v>12873806</v>
      </c>
      <c r="BL88" s="141">
        <v>448767</v>
      </c>
      <c r="BM88" s="140">
        <v>13738.212</v>
      </c>
      <c r="BN88" s="140">
        <v>12873.806</v>
      </c>
      <c r="BO88" s="140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59" max="1048575" man="1"/>
    <brk id="73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Q23"/>
  <sheetViews>
    <sheetView showGridLines="0" view="pageBreakPreview" zoomScaleNormal="100" zoomScaleSheetLayoutView="100" workbookViewId="0">
      <selection activeCell="A6" sqref="A6"/>
    </sheetView>
  </sheetViews>
  <sheetFormatPr defaultColWidth="8.6328125" defaultRowHeight="16.2"/>
  <cols>
    <col min="1" max="35" width="8.6328125" style="163"/>
    <col min="36" max="36" width="11.36328125" style="163" customWidth="1"/>
    <col min="37" max="37" width="8.6328125" style="163"/>
    <col min="38" max="38" width="5.453125" style="163" customWidth="1"/>
    <col min="39" max="39" width="11.6328125" style="163" customWidth="1"/>
    <col min="40" max="16384" width="8.6328125" style="163"/>
  </cols>
  <sheetData>
    <row r="1" spans="1:43" ht="39.75" customHeight="1">
      <c r="A1" s="187" t="s">
        <v>241</v>
      </c>
      <c r="B1" s="187"/>
      <c r="C1" s="187"/>
      <c r="D1" s="187"/>
      <c r="E1" s="187"/>
      <c r="F1" s="187"/>
      <c r="G1" s="187"/>
      <c r="H1" s="187"/>
      <c r="I1" s="187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I1" s="169"/>
    </row>
    <row r="2" spans="1:43" ht="27.75" customHeight="1">
      <c r="A2" s="188" t="s">
        <v>242</v>
      </c>
      <c r="B2" s="188"/>
      <c r="C2" s="188"/>
      <c r="D2" s="188"/>
      <c r="E2" s="188"/>
      <c r="F2" s="188"/>
      <c r="G2" s="188"/>
      <c r="H2" s="188"/>
      <c r="I2" s="188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0"/>
      <c r="AI2" s="170"/>
      <c r="AJ2" s="164" t="s">
        <v>243</v>
      </c>
      <c r="AK2" s="164"/>
      <c r="AL2" s="164"/>
      <c r="AM2" s="164" t="s">
        <v>244</v>
      </c>
      <c r="AN2" s="164"/>
      <c r="AO2" s="164"/>
      <c r="AP2" s="164" t="s">
        <v>245</v>
      </c>
      <c r="AQ2" s="164"/>
    </row>
    <row r="3" spans="1:43" ht="19.5" customHeight="1">
      <c r="AJ3" s="164" t="s">
        <v>246</v>
      </c>
      <c r="AK3" s="165">
        <f>'[1]彙總表 1 (新聞稿)'!E18</f>
        <v>87.57</v>
      </c>
      <c r="AL3" s="164"/>
      <c r="AM3" s="164" t="s">
        <v>2</v>
      </c>
      <c r="AN3" s="165">
        <f>'[1]彙總表 1 (新聞稿)'!D59</f>
        <v>47.412948400388025</v>
      </c>
      <c r="AO3" s="164"/>
      <c r="AP3" s="164" t="s">
        <v>247</v>
      </c>
      <c r="AQ3" s="165">
        <f>'[1]表3銀行別(需排序)'!O50</f>
        <v>65.228387208268757</v>
      </c>
    </row>
    <row r="4" spans="1:43" ht="36" customHeight="1">
      <c r="AJ4" s="164" t="s">
        <v>248</v>
      </c>
      <c r="AK4" s="165">
        <f>'[1]彙總表 1 (新聞稿)'!E7</f>
        <v>11.12</v>
      </c>
      <c r="AL4" s="164"/>
      <c r="AM4" s="164" t="s">
        <v>249</v>
      </c>
      <c r="AN4" s="165">
        <f>'[1]彙總表 1 (新聞稿)'!C59</f>
        <v>52.587051599611975</v>
      </c>
      <c r="AO4" s="164"/>
      <c r="AP4" s="166" t="s">
        <v>250</v>
      </c>
      <c r="AQ4" s="165">
        <f>'[1]表3銀行別(需排序)'!O86</f>
        <v>34.771612791731243</v>
      </c>
    </row>
    <row r="5" spans="1:43">
      <c r="AJ5" s="164" t="s">
        <v>251</v>
      </c>
      <c r="AK5" s="165">
        <f>'[1]彙總表 1 (新聞稿)'!E30</f>
        <v>1.19</v>
      </c>
      <c r="AL5" s="164"/>
      <c r="AM5" s="164"/>
      <c r="AN5" s="164"/>
      <c r="AO5" s="164"/>
      <c r="AP5" s="164"/>
      <c r="AQ5" s="164"/>
    </row>
    <row r="6" spans="1:43">
      <c r="AJ6" s="164" t="s">
        <v>252</v>
      </c>
      <c r="AK6" s="165">
        <f>'[1]彙總表 1 (新聞稿)'!E33</f>
        <v>0.1</v>
      </c>
      <c r="AL6" s="164"/>
      <c r="AM6" s="164"/>
      <c r="AN6" s="164"/>
      <c r="AO6" s="164"/>
      <c r="AP6" s="164"/>
      <c r="AQ6" s="164"/>
    </row>
    <row r="7" spans="1:43">
      <c r="AJ7" s="164" t="s">
        <v>253</v>
      </c>
      <c r="AK7" s="165">
        <f>'[1]彙總表 1 (新聞稿)'!E37</f>
        <v>0.02</v>
      </c>
      <c r="AL7" s="164"/>
      <c r="AM7" s="164"/>
      <c r="AN7" s="164"/>
      <c r="AO7" s="164"/>
      <c r="AP7" s="164"/>
      <c r="AQ7" s="164"/>
    </row>
    <row r="11" spans="1:43">
      <c r="AJ11" s="167" t="s">
        <v>254</v>
      </c>
    </row>
    <row r="12" spans="1:43">
      <c r="AJ12" s="167" t="s">
        <v>255</v>
      </c>
    </row>
    <row r="13" spans="1:43">
      <c r="AK13" s="168"/>
    </row>
    <row r="22" spans="1:35" ht="19.5" customHeight="1"/>
    <row r="23" spans="1:35" ht="19.5" customHeight="1">
      <c r="A23" s="188" t="s">
        <v>245</v>
      </c>
      <c r="B23" s="188"/>
      <c r="C23" s="188"/>
      <c r="D23" s="188"/>
      <c r="E23" s="188"/>
      <c r="F23" s="188"/>
      <c r="G23" s="188"/>
      <c r="H23" s="188"/>
      <c r="I23" s="188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0"/>
      <c r="AD23" s="170"/>
      <c r="AE23" s="170"/>
      <c r="AF23" s="170"/>
      <c r="AG23" s="170"/>
      <c r="AH23" s="170"/>
      <c r="AI23" s="170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</vt:lpstr>
      <vt:lpstr>附圖2</vt:lpstr>
      <vt:lpstr>附表1!Print_Area</vt:lpstr>
      <vt:lpstr>附表2!Print_Area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2019-02-27T01:22:51Z</cp:lastPrinted>
  <dcterms:created xsi:type="dcterms:W3CDTF">2019-02-23T07:34:05Z</dcterms:created>
  <dcterms:modified xsi:type="dcterms:W3CDTF">2019-02-27T01:22:53Z</dcterms:modified>
</cp:coreProperties>
</file>