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6" windowWidth="23256" windowHeight="12552"/>
  </bookViews>
  <sheets>
    <sheet name="附表1" sheetId="1" r:id="rId1"/>
    <sheet name="附表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附表1!$A$1:$E$64</definedName>
    <definedName name="_xlnm.Print_Area" localSheetId="1">附表2!$A$1:$G$50</definedName>
    <definedName name="_xlnm.Print_Area" localSheetId="2">附圖1!$A$1:$N$30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G7" i="4" l="1"/>
  <c r="AG6" i="4"/>
  <c r="AG5" i="4"/>
  <c r="AM4" i="4"/>
  <c r="AJ4" i="4"/>
  <c r="AG4" i="4"/>
  <c r="AM3" i="4"/>
  <c r="AJ3" i="4"/>
  <c r="AG3" i="4"/>
  <c r="BK87" i="3"/>
  <c r="BJ87" i="3"/>
  <c r="BI87" i="3"/>
  <c r="BK86" i="3"/>
  <c r="BJ86" i="3"/>
  <c r="BI86" i="3"/>
  <c r="BK85" i="3"/>
  <c r="BJ85" i="3"/>
  <c r="BI85" i="3"/>
  <c r="BK84" i="3"/>
  <c r="BJ84" i="3"/>
  <c r="BI84" i="3"/>
  <c r="BK83" i="3"/>
  <c r="BJ83" i="3"/>
  <c r="BI83" i="3"/>
  <c r="BK82" i="3"/>
  <c r="BJ82" i="3"/>
  <c r="BI82" i="3"/>
  <c r="BK81" i="3"/>
  <c r="BJ81" i="3"/>
  <c r="BI81" i="3"/>
  <c r="BK80" i="3"/>
  <c r="BJ80" i="3"/>
  <c r="BI80" i="3"/>
  <c r="BK58" i="3"/>
  <c r="BJ58" i="3"/>
  <c r="BI58" i="3"/>
  <c r="BK57" i="3"/>
  <c r="BJ57" i="3"/>
  <c r="BI57" i="3"/>
  <c r="BK56" i="3"/>
  <c r="BJ56" i="3"/>
  <c r="BI56" i="3"/>
  <c r="BK55" i="3"/>
  <c r="BJ55" i="3"/>
  <c r="BI55" i="3"/>
  <c r="BK54" i="3"/>
  <c r="BJ54" i="3"/>
  <c r="BI54" i="3"/>
  <c r="BK53" i="3"/>
  <c r="BJ53" i="3"/>
  <c r="BI53" i="3"/>
  <c r="BK52" i="3"/>
  <c r="BJ52" i="3"/>
  <c r="BI52" i="3"/>
  <c r="BK51" i="3"/>
  <c r="BJ51" i="3"/>
  <c r="BI51" i="3"/>
  <c r="BK50" i="3"/>
  <c r="BJ50" i="3"/>
  <c r="BI50" i="3"/>
  <c r="BK49" i="3"/>
  <c r="BJ49" i="3"/>
  <c r="BI49" i="3"/>
  <c r="BK48" i="3"/>
  <c r="BJ48" i="3"/>
  <c r="BI48" i="3"/>
  <c r="BK47" i="3"/>
  <c r="BJ47" i="3"/>
  <c r="BI47" i="3"/>
  <c r="BK46" i="3"/>
  <c r="BJ46" i="3"/>
  <c r="BI46" i="3"/>
  <c r="BK45" i="3"/>
  <c r="BJ45" i="3"/>
  <c r="BI45" i="3"/>
  <c r="BK44" i="3"/>
  <c r="BJ44" i="3"/>
  <c r="BI44" i="3"/>
  <c r="BK43" i="3"/>
  <c r="BJ43" i="3"/>
  <c r="BI43" i="3"/>
  <c r="BK42" i="3"/>
  <c r="BJ42" i="3"/>
  <c r="BI42" i="3"/>
  <c r="BK41" i="3"/>
  <c r="BJ41" i="3"/>
  <c r="BI41" i="3"/>
  <c r="BB41" i="3"/>
  <c r="BA41" i="3"/>
  <c r="AZ41" i="3"/>
  <c r="BK40" i="3"/>
  <c r="BJ40" i="3"/>
  <c r="BI40" i="3"/>
  <c r="BB40" i="3"/>
  <c r="BA40" i="3"/>
  <c r="AZ40" i="3"/>
  <c r="BK39" i="3"/>
  <c r="BJ39" i="3"/>
  <c r="BI39" i="3"/>
  <c r="BB39" i="3"/>
  <c r="BA39" i="3"/>
  <c r="AZ39" i="3"/>
  <c r="BK38" i="3"/>
  <c r="BJ38" i="3"/>
  <c r="BI38" i="3"/>
  <c r="BB38" i="3"/>
  <c r="BA38" i="3"/>
  <c r="AZ38" i="3"/>
  <c r="BK37" i="3"/>
  <c r="BJ37" i="3"/>
  <c r="BI37" i="3"/>
  <c r="BB37" i="3"/>
  <c r="BA37" i="3"/>
  <c r="AZ37" i="3"/>
  <c r="BK36" i="3"/>
  <c r="BJ36" i="3"/>
  <c r="BI36" i="3"/>
  <c r="BB36" i="3"/>
  <c r="BA36" i="3"/>
  <c r="AZ36" i="3"/>
  <c r="BB35" i="3"/>
  <c r="BA35" i="3"/>
  <c r="AZ35" i="3"/>
  <c r="BK34" i="3"/>
  <c r="BJ34" i="3"/>
  <c r="BI34" i="3"/>
  <c r="BB34" i="3"/>
  <c r="BA34" i="3"/>
  <c r="AZ34" i="3"/>
  <c r="BK33" i="3"/>
  <c r="BJ33" i="3"/>
  <c r="BI33" i="3"/>
  <c r="BB33" i="3"/>
  <c r="BA33" i="3"/>
  <c r="AZ33" i="3"/>
  <c r="BK32" i="3"/>
  <c r="BJ32" i="3"/>
  <c r="BI32" i="3"/>
  <c r="BB32" i="3"/>
  <c r="BA32" i="3"/>
  <c r="AZ32" i="3"/>
  <c r="BK31" i="3"/>
  <c r="BJ31" i="3"/>
  <c r="BI31" i="3"/>
  <c r="BB31" i="3"/>
  <c r="BA31" i="3"/>
  <c r="AZ31" i="3"/>
  <c r="BK30" i="3"/>
  <c r="BJ30" i="3"/>
  <c r="BI30" i="3"/>
  <c r="BK29" i="3"/>
  <c r="BJ29" i="3"/>
  <c r="BI29" i="3"/>
  <c r="BK28" i="3"/>
  <c r="BJ28" i="3"/>
  <c r="BI28" i="3"/>
  <c r="BK27" i="3"/>
  <c r="BJ27" i="3"/>
  <c r="BI27" i="3"/>
  <c r="BK26" i="3"/>
  <c r="BJ26" i="3"/>
  <c r="BI26" i="3"/>
  <c r="BK25" i="3"/>
  <c r="BJ25" i="3"/>
  <c r="BI25" i="3"/>
  <c r="BK24" i="3"/>
  <c r="BJ24" i="3"/>
  <c r="BI24" i="3"/>
  <c r="BK23" i="3"/>
  <c r="BJ23" i="3"/>
  <c r="BI23" i="3"/>
  <c r="BK22" i="3"/>
  <c r="BJ22" i="3"/>
  <c r="BI22" i="3"/>
  <c r="BK21" i="3"/>
  <c r="BJ21" i="3"/>
  <c r="BI21" i="3"/>
  <c r="BK20" i="3"/>
  <c r="BJ20" i="3"/>
  <c r="BI20" i="3"/>
  <c r="BK19" i="3"/>
  <c r="BJ19" i="3"/>
  <c r="BI19" i="3"/>
  <c r="BK18" i="3"/>
  <c r="BJ18" i="3"/>
  <c r="BI18" i="3"/>
  <c r="BK17" i="3"/>
  <c r="BJ17" i="3"/>
  <c r="BI17" i="3"/>
  <c r="BK16" i="3"/>
  <c r="BJ16" i="3"/>
  <c r="BI16" i="3"/>
  <c r="BK15" i="3"/>
  <c r="BJ15" i="3"/>
  <c r="BI15" i="3"/>
  <c r="BK14" i="3"/>
  <c r="BJ14" i="3"/>
  <c r="BI14" i="3"/>
  <c r="BK13" i="3"/>
  <c r="BJ13" i="3"/>
  <c r="BI13" i="3"/>
  <c r="BK12" i="3"/>
  <c r="BJ12" i="3"/>
  <c r="BI12" i="3"/>
  <c r="BK11" i="3"/>
  <c r="BJ11" i="3"/>
  <c r="BI11" i="3"/>
  <c r="BK10" i="3"/>
  <c r="BJ10" i="3"/>
  <c r="BI10" i="3"/>
  <c r="BK9" i="3"/>
  <c r="BJ9" i="3"/>
  <c r="BI9" i="3"/>
  <c r="BK8" i="3"/>
  <c r="BJ8" i="3"/>
  <c r="BI8" i="3"/>
  <c r="BK7" i="3"/>
  <c r="BJ7" i="3"/>
  <c r="BI7" i="3"/>
  <c r="BK6" i="3"/>
  <c r="BJ6" i="3"/>
  <c r="BI6" i="3"/>
  <c r="BK5" i="3"/>
  <c r="BJ5" i="3"/>
  <c r="BI5" i="3"/>
  <c r="BK4" i="3"/>
  <c r="BJ4" i="3"/>
  <c r="BI4" i="3"/>
  <c r="BK3" i="3"/>
  <c r="BJ3" i="3"/>
  <c r="BI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G37" i="2"/>
  <c r="F37" i="2"/>
  <c r="G36" i="2"/>
  <c r="F36" i="2"/>
  <c r="F35" i="2"/>
  <c r="G35" i="2" s="1"/>
  <c r="F34" i="2"/>
  <c r="G34" i="2" s="1"/>
  <c r="G33" i="2"/>
  <c r="F33" i="2"/>
  <c r="F32" i="2"/>
  <c r="G32" i="2" s="1"/>
  <c r="G31" i="2"/>
  <c r="F31" i="2"/>
  <c r="G30" i="2"/>
  <c r="F30" i="2"/>
  <c r="F29" i="2"/>
  <c r="G29" i="2" s="1"/>
  <c r="G28" i="2"/>
  <c r="F28" i="2"/>
  <c r="F27" i="2"/>
  <c r="G27" i="2" s="1"/>
  <c r="G26" i="2"/>
  <c r="F26" i="2"/>
  <c r="G25" i="2"/>
  <c r="F25" i="2"/>
  <c r="F24" i="2"/>
  <c r="G24" i="2" s="1"/>
  <c r="G23" i="2"/>
  <c r="F23" i="2"/>
  <c r="F22" i="2"/>
  <c r="G22" i="2" s="1"/>
  <c r="G21" i="2"/>
  <c r="F21" i="2"/>
  <c r="G20" i="2"/>
  <c r="F20" i="2"/>
  <c r="F19" i="2"/>
  <c r="G19" i="2" s="1"/>
  <c r="F18" i="2"/>
  <c r="G18" i="2" s="1"/>
  <c r="F17" i="2"/>
  <c r="G16" i="2"/>
  <c r="F16" i="2"/>
  <c r="F15" i="2"/>
  <c r="G15" i="2" s="1"/>
  <c r="G14" i="2"/>
  <c r="F14" i="2"/>
  <c r="G13" i="2"/>
  <c r="F13" i="2"/>
  <c r="F12" i="2"/>
  <c r="G12" i="2" s="1"/>
  <c r="G11" i="2"/>
  <c r="F11" i="2"/>
  <c r="F10" i="2"/>
  <c r="G10" i="2" s="1"/>
  <c r="F9" i="2"/>
  <c r="G8" i="2"/>
  <c r="F8" i="2"/>
  <c r="G7" i="2"/>
  <c r="F7" i="2"/>
  <c r="E58" i="1"/>
  <c r="E62" i="1" s="1"/>
  <c r="E63" i="1" s="1"/>
  <c r="D58" i="1"/>
  <c r="D62" i="1" s="1"/>
  <c r="D63" i="1" s="1"/>
  <c r="C58" i="1"/>
  <c r="C62" i="1" s="1"/>
  <c r="C63" i="1" s="1"/>
  <c r="A3" i="1"/>
  <c r="D59" i="1" l="1"/>
  <c r="C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V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<sst xmlns="http://schemas.openxmlformats.org/spreadsheetml/2006/main" count="327" uniqueCount="254">
  <si>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</si>
  <si>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</si>
  <si>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</si>
  <si>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</si>
  <si>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</si>
  <si>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</si>
  <si>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</si>
  <si>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</si>
  <si>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</si>
  <si>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</si>
  <si>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</si>
  <si>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</si>
  <si>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</si>
  <si>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</si>
  <si>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</si>
  <si>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</si>
  <si>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</si>
  <si>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</si>
  <si>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</si>
  <si>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</si>
  <si>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</si>
  <si>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</si>
  <si>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</si>
  <si>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</si>
  <si>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</si>
  <si>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</si>
  <si>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</si>
  <si>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</si>
  <si>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</si>
  <si>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</si>
  <si>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</si>
  <si>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</si>
  <si>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</si>
  <si>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</si>
  <si>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</si>
  <si>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</si>
  <si>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</si>
  <si>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</si>
  <si>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</si>
  <si>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</si>
  <si>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</si>
  <si>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</si>
  <si>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</si>
  <si>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</si>
  <si>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</si>
  <si>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</si>
  <si>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</si>
  <si>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</si>
  <si>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</si>
  <si>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</si>
  <si>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</si>
  <si>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107年12月</t>
    <phoneticPr fontId="4" type="noConversion"/>
  </si>
  <si>
    <t>金  額</t>
    <phoneticPr fontId="3" type="noConversion"/>
  </si>
  <si>
    <t>比  重</t>
    <phoneticPr fontId="3" type="noConversion"/>
  </si>
  <si>
    <t>107年11月</t>
  </si>
  <si>
    <t>金  額</t>
    <phoneticPr fontId="3" type="noConversion"/>
  </si>
  <si>
    <t>比  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</si>
  <si>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</si>
  <si>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</si>
  <si>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</si>
  <si>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r>
      <t xml:space="preserve">   註</t>
    </r>
    <r>
      <rPr>
        <sz val="12"/>
        <rFont val="新細明體"/>
        <family val="1"/>
        <charset val="136"/>
      </rPr>
      <t>：</t>
    </r>
    <r>
      <rPr>
        <sz val="12"/>
        <rFont val="標楷體"/>
        <family val="4"/>
        <charset val="136"/>
      </rPr>
      <t>r為修正數</t>
    </r>
    <r>
      <rPr>
        <sz val="12"/>
        <rFont val="新細明體"/>
        <family val="1"/>
        <charset val="136"/>
      </rPr>
      <t>。</t>
    </r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</si>
  <si>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</si>
  <si>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</si>
  <si>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</si>
  <si>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107年12月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</si>
  <si>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</si>
  <si>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</si>
  <si>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</si>
  <si>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</si>
  <si>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</si>
  <si>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</si>
  <si>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</si>
  <si>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</si>
  <si>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</si>
  <si>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</si>
  <si>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</si>
  <si>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1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</si>
  <si>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</si>
  <si>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</si>
  <si>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1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</si>
  <si>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</si>
  <si>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</si>
  <si>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</si>
  <si>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</si>
  <si>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</si>
  <si>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</si>
  <si>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</si>
  <si>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</si>
  <si>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1.遠期契約(Outright Forwards)</t>
    <phoneticPr fontId="4" type="noConversion"/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</si>
  <si>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</si>
  <si>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</si>
  <si>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</si>
  <si>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</si>
  <si>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1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</si>
  <si>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</si>
  <si>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</si>
  <si>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</si>
  <si>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</si>
  <si>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</si>
  <si>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</si>
  <si>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</si>
  <si>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</si>
  <si>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</si>
  <si>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</si>
  <si>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</si>
  <si>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</si>
  <si>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</si>
  <si>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</si>
  <si>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</si>
  <si>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</si>
  <si>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</si>
  <si>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</si>
  <si>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</si>
  <si>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</si>
  <si>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</si>
  <si>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</si>
  <si>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</si>
  <si>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</si>
  <si>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</si>
  <si>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</si>
  <si>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</si>
  <si>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</si>
  <si>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</si>
  <si>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</si>
  <si>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</si>
  <si>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</si>
  <si>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</si>
  <si>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</si>
  <si>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</si>
  <si>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</si>
  <si>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</si>
  <si>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</si>
  <si>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</si>
  <si>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</si>
  <si>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</si>
  <si>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</si>
  <si>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</si>
  <si>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</si>
  <si>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</si>
  <si>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</si>
  <si>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</si>
  <si>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</si>
  <si>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</si>
  <si>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</si>
  <si>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</si>
  <si>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</si>
  <si>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</si>
  <si>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</si>
  <si>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</si>
  <si>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</si>
  <si>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</si>
  <si>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</si>
  <si>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</si>
  <si>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</si>
  <si>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</si>
  <si>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</si>
  <si>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</si>
  <si>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</si>
  <si>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</si>
  <si>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t>104/6</t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</si>
  <si>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</si>
  <si>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</si>
  <si>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</si>
  <si>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</si>
  <si>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</si>
  <si>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</si>
  <si>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</si>
  <si>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</si>
  <si>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</si>
  <si>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</si>
  <si>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</si>
  <si>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</si>
  <si>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</si>
  <si>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</si>
  <si>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</si>
  <si>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</si>
  <si>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</si>
  <si>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  <phoneticPr fontId="3" type="noConversion"/>
  </si>
  <si>
    <t>97/6</t>
  </si>
  <si>
    <t>105/4</t>
  </si>
  <si>
    <t>97/7</t>
  </si>
  <si>
    <t>105/5</t>
  </si>
  <si>
    <t>97/8</t>
  </si>
  <si>
    <t>105/6</t>
    <phoneticPr fontId="3" type="noConversion"/>
  </si>
  <si>
    <t>97/9</t>
  </si>
  <si>
    <t>105/7</t>
  </si>
  <si>
    <t>97/10</t>
  </si>
  <si>
    <t>105/8</t>
  </si>
  <si>
    <t>97/11</t>
  </si>
  <si>
    <t>105/9</t>
    <phoneticPr fontId="3" type="noConversion"/>
  </si>
  <si>
    <t>97/12</t>
  </si>
  <si>
    <t>105/10</t>
  </si>
  <si>
    <t>98/1</t>
  </si>
  <si>
    <t>105/11</t>
  </si>
  <si>
    <t>98/2</t>
  </si>
  <si>
    <t>105/12</t>
    <phoneticPr fontId="3" type="noConversion"/>
  </si>
  <si>
    <t>98/3</t>
  </si>
  <si>
    <t>106/1</t>
  </si>
  <si>
    <t>98/4</t>
  </si>
  <si>
    <t>106/2</t>
  </si>
  <si>
    <t>98/5</t>
  </si>
  <si>
    <t>106/3</t>
    <phoneticPr fontId="3" type="noConversion"/>
  </si>
  <si>
    <t>98/6</t>
  </si>
  <si>
    <t>106/4</t>
  </si>
  <si>
    <t>98/7</t>
  </si>
  <si>
    <t>106/5</t>
  </si>
  <si>
    <t>98/8</t>
  </si>
  <si>
    <t>106/6</t>
    <phoneticPr fontId="3" type="noConversion"/>
  </si>
  <si>
    <t>98/9</t>
  </si>
  <si>
    <t>106/7</t>
  </si>
  <si>
    <t>98/10</t>
  </si>
  <si>
    <t>106/8</t>
  </si>
  <si>
    <t>98/11</t>
  </si>
  <si>
    <t>106/9</t>
    <phoneticPr fontId="3" type="noConversion"/>
  </si>
  <si>
    <t>106/10</t>
  </si>
  <si>
    <t>99/12</t>
  </si>
  <si>
    <t>106/11</t>
  </si>
  <si>
    <t>100/3</t>
  </si>
  <si>
    <t>106/12</t>
    <phoneticPr fontId="3" type="noConversion"/>
  </si>
  <si>
    <t>100/6</t>
  </si>
  <si>
    <t>107/1</t>
  </si>
  <si>
    <t>100/9</t>
  </si>
  <si>
    <t>107/2</t>
  </si>
  <si>
    <t>100/12</t>
  </si>
  <si>
    <t>107/3</t>
    <phoneticPr fontId="3" type="noConversion"/>
  </si>
  <si>
    <t>101/3</t>
  </si>
  <si>
    <t>107/04</t>
  </si>
  <si>
    <t>101/6</t>
  </si>
  <si>
    <t>107/05</t>
  </si>
  <si>
    <t>101/9</t>
  </si>
  <si>
    <t>107/6</t>
    <phoneticPr fontId="3" type="noConversion"/>
  </si>
  <si>
    <t>101/12</t>
  </si>
  <si>
    <t>107/07</t>
  </si>
  <si>
    <t>107/08</t>
  </si>
  <si>
    <t>107/09</t>
  </si>
  <si>
    <t>107/9</t>
    <phoneticPr fontId="3" type="noConversion"/>
  </si>
  <si>
    <t>107/10</t>
  </si>
  <si>
    <t>107/11</t>
  </si>
  <si>
    <t>107/12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</si>
  <si>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2  107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12</t>
    </r>
    <r>
      <rPr>
        <sz val="18"/>
        <rFont val="標楷體"/>
        <family val="4"/>
        <charset val="136"/>
      </rPr>
      <t>月銀行衍生性金融商品交易量內容分析</t>
    </r>
    <phoneticPr fontId="31" type="noConversion"/>
  </si>
  <si>
    <t>幣別</t>
    <phoneticPr fontId="31" type="noConversion"/>
  </si>
  <si>
    <t>商品種類別</t>
  </si>
  <si>
    <t>幣別</t>
  </si>
  <si>
    <t>銀行類別</t>
  </si>
  <si>
    <t>匯率契約</t>
  </si>
  <si>
    <t>本國銀行</t>
    <phoneticPr fontId="31" type="noConversion"/>
  </si>
  <si>
    <t>利率契約</t>
  </si>
  <si>
    <t>涉及新臺幣交易</t>
    <phoneticPr fontId="31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</si>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</sst>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_(* #,##0.00_);_(* \(#,##0.00\);_(* &quot;-&quot;_);_(@_)"/>
    <numFmt numFmtId="187" formatCode="#,##0_);[Red]\(#,##0\)"/>
  </numFmts>
  <fonts count="46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sz val="12"/>
      <name val="新細明體"/>
      <family val="1"/>
      <charset val="136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sz val="12"/>
      <color rgb="FFFF0000"/>
      <name val="標楷體"/>
      <family val="4"/>
      <charset val="136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8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</cellStyleXfs>
  <cellXfs count="202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3" fontId="6" fillId="0" borderId="32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177" fontId="5" fillId="0" borderId="0" xfId="0" applyNumberFormat="1" applyFont="1" applyAlignment="1" applyProtection="1">
      <alignment horizontal="center" vertical="center" wrapText="1"/>
    </xf>
    <xf numFmtId="176" fontId="5" fillId="0" borderId="0" xfId="0" applyNumberFormat="1" applyFont="1" applyAlignment="1" applyProtection="1">
      <alignment horizontal="center" vertical="center" wrapText="1"/>
    </xf>
    <xf numFmtId="176" fontId="6" fillId="0" borderId="0" xfId="0" applyNumberFormat="1" applyFont="1" applyAlignment="1" applyProtection="1">
      <alignment horizontal="center" vertical="center" wrapText="1"/>
    </xf>
    <xf numFmtId="0" fontId="6" fillId="0" borderId="0" xfId="0" applyNumberFormat="1" applyFont="1" applyAlignment="1" applyProtection="1">
      <alignment horizontal="center" vertical="center" wrapText="1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185" fontId="5" fillId="0" borderId="0" xfId="0" applyNumberFormat="1" applyFont="1" applyAlignment="1" applyProtection="1">
      <alignment horizontal="center" vertical="center" wrapText="1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84" fontId="6" fillId="0" borderId="17" xfId="0" applyNumberFormat="1" applyFont="1" applyBorder="1" applyAlignment="1" applyProtection="1">
      <alignment horizontal="right" vertical="center"/>
    </xf>
    <xf numFmtId="186" fontId="5" fillId="0" borderId="0" xfId="0" applyNumberFormat="1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4" fontId="6" fillId="0" borderId="31" xfId="0" applyNumberFormat="1" applyFont="1" applyBorder="1" applyAlignment="1" applyProtection="1">
      <alignment horizontal="right" vertical="center"/>
    </xf>
    <xf numFmtId="184" fontId="6" fillId="0" borderId="0" xfId="0" applyNumberFormat="1" applyFont="1" applyAlignment="1" applyProtection="1">
      <alignment horizontal="center" vertical="center" wrapText="1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81" fontId="6" fillId="0" borderId="32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32" fillId="0" borderId="0" xfId="0" applyFont="1" applyAlignment="1" applyProtection="1">
      <alignment horizontal="center" vertical="center" wrapText="1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 applyProtection="1">
      <protection hidden="1"/>
    </xf>
    <xf numFmtId="0" fontId="6" fillId="0" borderId="0" xfId="2" applyFont="1" applyAlignment="1" applyProtection="1">
      <alignment horizontal="left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7" fontId="8" fillId="0" borderId="0" xfId="3" applyNumberFormat="1" applyFont="1" applyFill="1" applyBorder="1" applyAlignment="1">
      <alignment horizontal="right"/>
    </xf>
    <xf numFmtId="187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7" fontId="8" fillId="0" borderId="0" xfId="3" applyNumberFormat="1" applyFont="1" applyFill="1" applyBorder="1" applyAlignment="1">
      <alignment horizontal="right" vertical="center"/>
    </xf>
    <xf numFmtId="49" fontId="36" fillId="0" borderId="0" xfId="3" applyNumberFormat="1" applyFont="1" applyFill="1" applyBorder="1" applyAlignment="1">
      <alignment vertical="center"/>
    </xf>
    <xf numFmtId="187" fontId="36" fillId="0" borderId="0" xfId="3" applyNumberFormat="1" applyFont="1" applyFill="1" applyBorder="1" applyAlignment="1">
      <alignment horizontal="right" vertical="center"/>
    </xf>
    <xf numFmtId="187" fontId="36" fillId="0" borderId="0" xfId="3" applyNumberFormat="1" applyFont="1" applyFill="1" applyBorder="1" applyAlignment="1">
      <alignment horizontal="right"/>
    </xf>
    <xf numFmtId="187" fontId="36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7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7" fontId="8" fillId="2" borderId="0" xfId="3" applyNumberFormat="1" applyFont="1" applyFill="1" applyBorder="1" applyAlignment="1">
      <alignment horizontal="right"/>
    </xf>
    <xf numFmtId="187" fontId="8" fillId="2" borderId="39" xfId="3" applyNumberFormat="1" applyFont="1" applyFill="1" applyBorder="1" applyAlignment="1">
      <alignment horizontal="right"/>
    </xf>
    <xf numFmtId="49" fontId="36" fillId="2" borderId="0" xfId="3" applyNumberFormat="1" applyFont="1" applyFill="1" applyBorder="1" applyAlignment="1">
      <alignment vertical="center"/>
    </xf>
    <xf numFmtId="187" fontId="36" fillId="2" borderId="0" xfId="3" applyNumberFormat="1" applyFont="1" applyFill="1" applyBorder="1" applyAlignment="1">
      <alignment horizontal="right" vertical="center"/>
    </xf>
    <xf numFmtId="187" fontId="36" fillId="2" borderId="0" xfId="3" applyNumberFormat="1" applyFont="1" applyFill="1" applyBorder="1" applyAlignment="1">
      <alignment horizontal="right"/>
    </xf>
    <xf numFmtId="187" fontId="36" fillId="2" borderId="39" xfId="3" applyNumberFormat="1" applyFont="1" applyFill="1" applyBorder="1" applyAlignment="1">
      <alignment horizontal="right"/>
    </xf>
    <xf numFmtId="0" fontId="38" fillId="0" borderId="0" xfId="3" applyFont="1" applyFill="1" applyBorder="1"/>
    <xf numFmtId="0" fontId="39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23" fillId="0" borderId="0" xfId="3" applyFont="1" applyFill="1" applyBorder="1" applyAlignment="1">
      <alignment vertical="center"/>
    </xf>
    <xf numFmtId="0" fontId="43" fillId="0" borderId="0" xfId="3" applyFont="1" applyFill="1" applyBorder="1" applyAlignment="1">
      <alignment vertical="center"/>
    </xf>
    <xf numFmtId="181" fontId="43" fillId="0" borderId="0" xfId="3" applyNumberFormat="1" applyFont="1" applyFill="1" applyBorder="1" applyAlignment="1">
      <alignment vertical="center"/>
    </xf>
    <xf numFmtId="0" fontId="43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8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34" fillId="0" borderId="0" xfId="3" applyFont="1" applyFill="1" applyBorder="1" applyAlignment="1">
      <alignment horizontal="center" vertical="center"/>
    </xf>
    <xf numFmtId="181" fontId="21" fillId="0" borderId="1" xfId="0" applyNumberFormat="1" applyFont="1" applyFill="1" applyBorder="1" applyProtection="1"/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4" fillId="0" borderId="0" xfId="3" applyFont="1" applyFill="1" applyBorder="1" applyAlignment="1">
      <alignment horizontal="center" vertical="center"/>
    </xf>
    <xf numFmtId="0" fontId="42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附圖1!$AW$2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2.8013448411370021E-2"/>
                  <c:y val="-1.900414401890067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4.244603897710568E-2"/>
                  <c:y val="-3.581663001242066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8.006559254030399E-3"/>
                  <c:y val="-2.078800931359701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4.3130006161429452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3.4207188981229472E-2"/>
                  <c:y val="-2.836043468517231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2.2955254437927237E-2"/>
                  <c:y val="-4.218816352731596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9.7227356746765244E-3"/>
                  <c:y val="-2.28632853599522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3342502704721893E-2"/>
                  <c:y val="-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4936032718645845E-2"/>
                  <c:y val="-3.058156804205552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4.3484846279612459E-2"/>
                  <c:y val="-6.905644753884780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3.2039433148490358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3.2039433148490448E-2"/>
                  <c:y val="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2.3413431916204559E-2"/>
                  <c:y val="8.297153883260974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>
                <c:manualLayout>
                  <c:x val="0"/>
                  <c:y val="-3.859141341051616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附圖1!$BC$27:$BC$74</c:f>
              <c:strCache>
                <c:ptCount val="48"/>
                <c:pt idx="2">
                  <c:v>104/3</c:v>
                </c:pt>
                <c:pt idx="5">
                  <c:v>104/6</c:v>
                </c:pt>
                <c:pt idx="8">
                  <c:v>104/9</c:v>
                </c:pt>
                <c:pt idx="11">
                  <c:v>104/12</c:v>
                </c:pt>
                <c:pt idx="14">
                  <c:v>105/3</c:v>
                </c:pt>
                <c:pt idx="17">
                  <c:v>105/6</c:v>
                </c:pt>
                <c:pt idx="20">
                  <c:v>105/9</c:v>
                </c:pt>
                <c:pt idx="23">
                  <c:v>105/12</c:v>
                </c:pt>
                <c:pt idx="26">
                  <c:v>106/3</c:v>
                </c:pt>
                <c:pt idx="29">
                  <c:v>106/6</c:v>
                </c:pt>
                <c:pt idx="32">
                  <c:v>106/9</c:v>
                </c:pt>
                <c:pt idx="35">
                  <c:v>106/12</c:v>
                </c:pt>
                <c:pt idx="38">
                  <c:v>107/3</c:v>
                </c:pt>
                <c:pt idx="41">
                  <c:v>107/6</c:v>
                </c:pt>
                <c:pt idx="44">
                  <c:v>107/9</c:v>
                </c:pt>
                <c:pt idx="47">
                  <c:v>107/12</c:v>
                </c:pt>
              </c:strCache>
            </c:strRef>
          </c:cat>
          <c:val>
            <c:numRef>
              <c:f>附圖1!$AZ$27:$AZ$74</c:f>
              <c:numCache>
                <c:formatCode>#,##0_);[Red]\(#,##0\)</c:formatCode>
                <c:ptCount val="48"/>
                <c:pt idx="0">
                  <c:v>15149.333000000001</c:v>
                </c:pt>
                <c:pt idx="1">
                  <c:v>9956.7710000000006</c:v>
                </c:pt>
                <c:pt idx="2">
                  <c:v>14340.477999999999</c:v>
                </c:pt>
                <c:pt idx="3">
                  <c:v>14340.477999999999</c:v>
                </c:pt>
                <c:pt idx="4">
                  <c:v>13881.805</c:v>
                </c:pt>
                <c:pt idx="5">
                  <c:v>14408.177</c:v>
                </c:pt>
                <c:pt idx="6">
                  <c:v>16289.603999999999</c:v>
                </c:pt>
                <c:pt idx="7">
                  <c:v>16054.540999999999</c:v>
                </c:pt>
                <c:pt idx="8">
                  <c:v>13411.941000000001</c:v>
                </c:pt>
                <c:pt idx="9">
                  <c:v>13160.733</c:v>
                </c:pt>
                <c:pt idx="10">
                  <c:v>11892.248</c:v>
                </c:pt>
                <c:pt idx="11">
                  <c:v>13723.92</c:v>
                </c:pt>
                <c:pt idx="12">
                  <c:v>15057.259</c:v>
                </c:pt>
                <c:pt idx="13">
                  <c:v>10309.36</c:v>
                </c:pt>
                <c:pt idx="14">
                  <c:v>13953.181</c:v>
                </c:pt>
                <c:pt idx="15">
                  <c:v>12325.602999999999</c:v>
                </c:pt>
                <c:pt idx="16">
                  <c:v>13012</c:v>
                </c:pt>
                <c:pt idx="17">
                  <c:v>13540</c:v>
                </c:pt>
                <c:pt idx="18">
                  <c:v>12689</c:v>
                </c:pt>
                <c:pt idx="19">
                  <c:v>13599</c:v>
                </c:pt>
                <c:pt idx="20">
                  <c:v>12690</c:v>
                </c:pt>
                <c:pt idx="21">
                  <c:v>12059</c:v>
                </c:pt>
                <c:pt idx="22">
                  <c:v>13805</c:v>
                </c:pt>
                <c:pt idx="23">
                  <c:v>11903</c:v>
                </c:pt>
                <c:pt idx="24">
                  <c:v>11480</c:v>
                </c:pt>
                <c:pt idx="25">
                  <c:v>11069</c:v>
                </c:pt>
                <c:pt idx="26">
                  <c:v>14674</c:v>
                </c:pt>
                <c:pt idx="27">
                  <c:v>10435</c:v>
                </c:pt>
                <c:pt idx="28">
                  <c:v>11701</c:v>
                </c:pt>
                <c:pt idx="29">
                  <c:v>13045</c:v>
                </c:pt>
                <c:pt idx="30">
                  <c:v>12087</c:v>
                </c:pt>
                <c:pt idx="31">
                  <c:v>13053</c:v>
                </c:pt>
                <c:pt idx="32">
                  <c:v>12860</c:v>
                </c:pt>
                <c:pt idx="33">
                  <c:v>11795</c:v>
                </c:pt>
                <c:pt idx="34">
                  <c:v>12548</c:v>
                </c:pt>
                <c:pt idx="35">
                  <c:v>11425</c:v>
                </c:pt>
                <c:pt idx="36">
                  <c:v>14953</c:v>
                </c:pt>
                <c:pt idx="37">
                  <c:v>11160</c:v>
                </c:pt>
                <c:pt idx="38">
                  <c:v>15468</c:v>
                </c:pt>
                <c:pt idx="39">
                  <c:v>13629</c:v>
                </c:pt>
                <c:pt idx="40">
                  <c:v>15994</c:v>
                </c:pt>
                <c:pt idx="41">
                  <c:v>14726</c:v>
                </c:pt>
                <c:pt idx="42">
                  <c:v>14784</c:v>
                </c:pt>
                <c:pt idx="43">
                  <c:v>15374</c:v>
                </c:pt>
                <c:pt idx="44">
                  <c:v>12794</c:v>
                </c:pt>
                <c:pt idx="45">
                  <c:v>15072</c:v>
                </c:pt>
                <c:pt idx="46">
                  <c:v>14930</c:v>
                </c:pt>
                <c:pt idx="47">
                  <c:v>13580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附圖1!$AX$2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8.9163161444006187E-3"/>
                  <c:y val="4.7889361152576623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72939681061124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3.1516827494529914E-2"/>
                  <c:y val="2.865199737152971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9193968591264356E-2"/>
                  <c:y val="3.824150779994758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6761610898452805E-2"/>
                  <c:y val="7.288641741779383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772313349925529E-2"/>
                  <c:y val="4.218816352731596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1355465964166676E-2"/>
                  <c:y val="3.616623175359230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3.2587751854493231E-2"/>
                  <c:y val="2.6780769625215153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2.8600676301783902E-2"/>
                  <c:y val="0.13086089998518644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2729561762265853E-2"/>
                  <c:y val="4.7976875538893383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566832103472E-2"/>
                  <c:y val="3.832902218626434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9574861367837338E-2"/>
                  <c:y val="3.50238347558219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1.4787430683918669E-2"/>
                  <c:y val="8.297153883260974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0948860135551448E-2"/>
                  <c:y val="2.508441871683550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2.3413431916204559E-2"/>
                  <c:y val="5.402797877472262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>
                <c:manualLayout>
                  <c:x val="0"/>
                  <c:y val="-3.473227206946454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FF0000"/>
                      </a:solidFill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附圖1!$BC$27:$BC$74</c:f>
              <c:strCache>
                <c:ptCount val="48"/>
                <c:pt idx="2">
                  <c:v>104/3</c:v>
                </c:pt>
                <c:pt idx="5">
                  <c:v>104/6</c:v>
                </c:pt>
                <c:pt idx="8">
                  <c:v>104/9</c:v>
                </c:pt>
                <c:pt idx="11">
                  <c:v>104/12</c:v>
                </c:pt>
                <c:pt idx="14">
                  <c:v>105/3</c:v>
                </c:pt>
                <c:pt idx="17">
                  <c:v>105/6</c:v>
                </c:pt>
                <c:pt idx="20">
                  <c:v>105/9</c:v>
                </c:pt>
                <c:pt idx="23">
                  <c:v>105/12</c:v>
                </c:pt>
                <c:pt idx="26">
                  <c:v>106/3</c:v>
                </c:pt>
                <c:pt idx="29">
                  <c:v>106/6</c:v>
                </c:pt>
                <c:pt idx="32">
                  <c:v>106/9</c:v>
                </c:pt>
                <c:pt idx="35">
                  <c:v>106/12</c:v>
                </c:pt>
                <c:pt idx="38">
                  <c:v>107/3</c:v>
                </c:pt>
                <c:pt idx="41">
                  <c:v>107/6</c:v>
                </c:pt>
                <c:pt idx="44">
                  <c:v>107/9</c:v>
                </c:pt>
                <c:pt idx="47">
                  <c:v>107/12</c:v>
                </c:pt>
              </c:strCache>
            </c:strRef>
          </c:cat>
          <c:val>
            <c:numRef>
              <c:f>附圖1!$BA$27:$BA$74</c:f>
              <c:numCache>
                <c:formatCode>#,##0_);[Red]\(#,##0\)</c:formatCode>
                <c:ptCount val="48"/>
                <c:pt idx="0">
                  <c:v>14134.245999999999</c:v>
                </c:pt>
                <c:pt idx="1">
                  <c:v>9383.1489999999994</c:v>
                </c:pt>
                <c:pt idx="2">
                  <c:v>13514.628000000001</c:v>
                </c:pt>
                <c:pt idx="3">
                  <c:v>13514.628000000001</c:v>
                </c:pt>
                <c:pt idx="4">
                  <c:v>12778.061</c:v>
                </c:pt>
                <c:pt idx="5">
                  <c:v>13369.029</c:v>
                </c:pt>
                <c:pt idx="6">
                  <c:v>15260.742</c:v>
                </c:pt>
                <c:pt idx="7">
                  <c:v>14640.31</c:v>
                </c:pt>
                <c:pt idx="8">
                  <c:v>12407.145</c:v>
                </c:pt>
                <c:pt idx="9">
                  <c:v>12085.445</c:v>
                </c:pt>
                <c:pt idx="10">
                  <c:v>10928.33</c:v>
                </c:pt>
                <c:pt idx="11">
                  <c:v>12592.200999999999</c:v>
                </c:pt>
                <c:pt idx="12">
                  <c:v>13383.339</c:v>
                </c:pt>
                <c:pt idx="13">
                  <c:v>9413.5869999999995</c:v>
                </c:pt>
                <c:pt idx="14">
                  <c:v>12408.257</c:v>
                </c:pt>
                <c:pt idx="15">
                  <c:v>11245.394</c:v>
                </c:pt>
                <c:pt idx="16">
                  <c:v>11751</c:v>
                </c:pt>
                <c:pt idx="17">
                  <c:v>12248</c:v>
                </c:pt>
                <c:pt idx="18">
                  <c:v>11495</c:v>
                </c:pt>
                <c:pt idx="19">
                  <c:v>12140</c:v>
                </c:pt>
                <c:pt idx="20">
                  <c:v>11426</c:v>
                </c:pt>
                <c:pt idx="21">
                  <c:v>11110</c:v>
                </c:pt>
                <c:pt idx="22">
                  <c:v>12627</c:v>
                </c:pt>
                <c:pt idx="23">
                  <c:v>11297</c:v>
                </c:pt>
                <c:pt idx="24">
                  <c:v>10671</c:v>
                </c:pt>
                <c:pt idx="25">
                  <c:v>10206</c:v>
                </c:pt>
                <c:pt idx="26">
                  <c:v>13008</c:v>
                </c:pt>
                <c:pt idx="27">
                  <c:v>9368</c:v>
                </c:pt>
                <c:pt idx="28">
                  <c:v>10309</c:v>
                </c:pt>
                <c:pt idx="29">
                  <c:v>11139</c:v>
                </c:pt>
                <c:pt idx="30">
                  <c:v>10746</c:v>
                </c:pt>
                <c:pt idx="31">
                  <c:v>11344</c:v>
                </c:pt>
                <c:pt idx="32">
                  <c:v>11480</c:v>
                </c:pt>
                <c:pt idx="33">
                  <c:v>10394</c:v>
                </c:pt>
                <c:pt idx="34">
                  <c:v>11373</c:v>
                </c:pt>
                <c:pt idx="35">
                  <c:v>10385</c:v>
                </c:pt>
                <c:pt idx="36">
                  <c:v>12723</c:v>
                </c:pt>
                <c:pt idx="37">
                  <c:v>9050</c:v>
                </c:pt>
                <c:pt idx="38">
                  <c:v>13226</c:v>
                </c:pt>
                <c:pt idx="39">
                  <c:v>11874</c:v>
                </c:pt>
                <c:pt idx="40">
                  <c:v>13665</c:v>
                </c:pt>
                <c:pt idx="41">
                  <c:v>12968</c:v>
                </c:pt>
                <c:pt idx="42">
                  <c:v>13248</c:v>
                </c:pt>
                <c:pt idx="43">
                  <c:v>13744</c:v>
                </c:pt>
                <c:pt idx="44">
                  <c:v>11398</c:v>
                </c:pt>
                <c:pt idx="45">
                  <c:v>13140</c:v>
                </c:pt>
                <c:pt idx="46">
                  <c:v>12917</c:v>
                </c:pt>
                <c:pt idx="47">
                  <c:v>11795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附圖1!$AY$2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5174506828528073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703591299949417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770359129994941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5065083130782404E-2"/>
                  <c:y val="-2.66640837767927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1.9716574245224893E-2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1.2322858903265557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1.9716574245224893E-2"/>
                  <c:y val="2.70139893873613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>
                <c:manualLayout>
                  <c:x val="-8.6260012322858896E-3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附圖1!$BC$27:$BC$74</c:f>
              <c:strCache>
                <c:ptCount val="48"/>
                <c:pt idx="2">
                  <c:v>104/3</c:v>
                </c:pt>
                <c:pt idx="5">
                  <c:v>104/6</c:v>
                </c:pt>
                <c:pt idx="8">
                  <c:v>104/9</c:v>
                </c:pt>
                <c:pt idx="11">
                  <c:v>104/12</c:v>
                </c:pt>
                <c:pt idx="14">
                  <c:v>105/3</c:v>
                </c:pt>
                <c:pt idx="17">
                  <c:v>105/6</c:v>
                </c:pt>
                <c:pt idx="20">
                  <c:v>105/9</c:v>
                </c:pt>
                <c:pt idx="23">
                  <c:v>105/12</c:v>
                </c:pt>
                <c:pt idx="26">
                  <c:v>106/3</c:v>
                </c:pt>
                <c:pt idx="29">
                  <c:v>106/6</c:v>
                </c:pt>
                <c:pt idx="32">
                  <c:v>106/9</c:v>
                </c:pt>
                <c:pt idx="35">
                  <c:v>106/12</c:v>
                </c:pt>
                <c:pt idx="38">
                  <c:v>107/3</c:v>
                </c:pt>
                <c:pt idx="41">
                  <c:v>107/6</c:v>
                </c:pt>
                <c:pt idx="44">
                  <c:v>107/9</c:v>
                </c:pt>
                <c:pt idx="47">
                  <c:v>107/12</c:v>
                </c:pt>
              </c:strCache>
            </c:strRef>
          </c:cat>
          <c:val>
            <c:numRef>
              <c:f>附圖1!$BB$27:$BB$74</c:f>
              <c:numCache>
                <c:formatCode>#,##0_);[Red]\(#,##0\)</c:formatCode>
                <c:ptCount val="48"/>
                <c:pt idx="0">
                  <c:v>523.03399999999999</c:v>
                </c:pt>
                <c:pt idx="1">
                  <c:v>316.33800000000002</c:v>
                </c:pt>
                <c:pt idx="2">
                  <c:v>475.40300000000002</c:v>
                </c:pt>
                <c:pt idx="3">
                  <c:v>475.40300000000002</c:v>
                </c:pt>
                <c:pt idx="4">
                  <c:v>761.50800000000004</c:v>
                </c:pt>
                <c:pt idx="5">
                  <c:v>610.36199999999997</c:v>
                </c:pt>
                <c:pt idx="6">
                  <c:v>612.32100000000003</c:v>
                </c:pt>
                <c:pt idx="7">
                  <c:v>964.87599999999998</c:v>
                </c:pt>
                <c:pt idx="8">
                  <c:v>563.23900000000003</c:v>
                </c:pt>
                <c:pt idx="9">
                  <c:v>719.44399999999996</c:v>
                </c:pt>
                <c:pt idx="10">
                  <c:v>588.1</c:v>
                </c:pt>
                <c:pt idx="11">
                  <c:v>626.75199999999995</c:v>
                </c:pt>
                <c:pt idx="12">
                  <c:v>1113.615</c:v>
                </c:pt>
                <c:pt idx="13">
                  <c:v>674.68499999999995</c:v>
                </c:pt>
                <c:pt idx="14">
                  <c:v>1138.152</c:v>
                </c:pt>
                <c:pt idx="15">
                  <c:v>716.53</c:v>
                </c:pt>
                <c:pt idx="16">
                  <c:v>938.85500000000002</c:v>
                </c:pt>
                <c:pt idx="17">
                  <c:v>986</c:v>
                </c:pt>
                <c:pt idx="18">
                  <c:v>862</c:v>
                </c:pt>
                <c:pt idx="19">
                  <c:v>1069</c:v>
                </c:pt>
                <c:pt idx="20">
                  <c:v>959</c:v>
                </c:pt>
                <c:pt idx="21">
                  <c:v>764</c:v>
                </c:pt>
                <c:pt idx="22">
                  <c:v>918</c:v>
                </c:pt>
                <c:pt idx="23">
                  <c:v>455</c:v>
                </c:pt>
                <c:pt idx="24">
                  <c:v>651</c:v>
                </c:pt>
                <c:pt idx="25">
                  <c:v>677</c:v>
                </c:pt>
                <c:pt idx="26">
                  <c:v>1231</c:v>
                </c:pt>
                <c:pt idx="27">
                  <c:v>636</c:v>
                </c:pt>
                <c:pt idx="28">
                  <c:v>857</c:v>
                </c:pt>
                <c:pt idx="29">
                  <c:v>1229</c:v>
                </c:pt>
                <c:pt idx="30">
                  <c:v>946</c:v>
                </c:pt>
                <c:pt idx="31">
                  <c:v>1289</c:v>
                </c:pt>
                <c:pt idx="32">
                  <c:v>1034</c:v>
                </c:pt>
                <c:pt idx="33">
                  <c:v>1135</c:v>
                </c:pt>
                <c:pt idx="34">
                  <c:v>864</c:v>
                </c:pt>
                <c:pt idx="35">
                  <c:v>781</c:v>
                </c:pt>
                <c:pt idx="36">
                  <c:v>1916</c:v>
                </c:pt>
                <c:pt idx="37">
                  <c:v>1816</c:v>
                </c:pt>
                <c:pt idx="38">
                  <c:v>1893</c:v>
                </c:pt>
                <c:pt idx="39">
                  <c:v>1374</c:v>
                </c:pt>
                <c:pt idx="40">
                  <c:v>1864</c:v>
                </c:pt>
                <c:pt idx="41">
                  <c:v>1351</c:v>
                </c:pt>
                <c:pt idx="42">
                  <c:v>1117</c:v>
                </c:pt>
                <c:pt idx="43">
                  <c:v>1192</c:v>
                </c:pt>
                <c:pt idx="44">
                  <c:v>1093</c:v>
                </c:pt>
                <c:pt idx="45">
                  <c:v>1399</c:v>
                </c:pt>
                <c:pt idx="46">
                  <c:v>1700</c:v>
                </c:pt>
                <c:pt idx="47">
                  <c:v>1571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573312"/>
        <c:axId val="94574848"/>
      </c:lineChart>
      <c:catAx>
        <c:axId val="945733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4574848"/>
        <c:crossesAt val="0"/>
        <c:auto val="1"/>
        <c:lblAlgn val="ctr"/>
        <c:lblOffset val="100"/>
        <c:tickLblSkip val="1"/>
        <c:tickMarkSkip val="1"/>
        <c:noMultiLvlLbl val="1"/>
      </c:catAx>
      <c:valAx>
        <c:axId val="94574848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4573312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3024602026049204E-2"/>
          <c:w val="0.6756007393715342"/>
          <c:h val="5.499276410998553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1780145128917706E-2"/>
                  <c:y val="-0.21166085582585756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50.21%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090744171684423E-2"/>
                  <c:y val="0.16159517373761115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49.79%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附圖2!$AI$3:$AI$4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附圖2!$AJ$3:$AJ$4</c:f>
              <c:numCache>
                <c:formatCode>0.00_ </c:formatCode>
                <c:ptCount val="2"/>
                <c:pt idx="0">
                  <c:v>50.210759779358327</c:v>
                </c:pt>
                <c:pt idx="1">
                  <c:v>49.789240220641673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5.3900918635170603E-2"/>
                  <c:y val="-0.16835977592353193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70.15%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86421182646296E-2"/>
                  <c:y val="0.12488894112116583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29.85%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附圖2!$AL$3:$AL$4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附圖2!$AM$3:$AM$4</c:f>
              <c:numCache>
                <c:formatCode>0.00_ </c:formatCode>
                <c:ptCount val="2"/>
                <c:pt idx="0">
                  <c:v>70.15032359866548</c:v>
                </c:pt>
                <c:pt idx="1">
                  <c:v>29.849676401334531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59</xdr:row>
      <xdr:rowOff>142875</xdr:rowOff>
    </xdr:from>
    <xdr:to>
      <xdr:col>4</xdr:col>
      <xdr:colOff>238125</xdr:colOff>
      <xdr:row>60</xdr:row>
      <xdr:rowOff>0</xdr:rowOff>
    </xdr:to>
    <xdr:sp macro="" textlink="">
      <xdr:nvSpPr>
        <xdr:cNvPr id="2" name="文字方塊 1"/>
        <xdr:cNvSpPr txBox="1"/>
      </xdr:nvSpPr>
      <xdr:spPr>
        <a:xfrm>
          <a:off x="8924925" y="12020550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59</xdr:row>
      <xdr:rowOff>133350</xdr:rowOff>
    </xdr:from>
    <xdr:to>
      <xdr:col>3</xdr:col>
      <xdr:colOff>238125</xdr:colOff>
      <xdr:row>59</xdr:row>
      <xdr:rowOff>438150</xdr:rowOff>
    </xdr:to>
    <xdr:sp macro="" textlink="">
      <xdr:nvSpPr>
        <xdr:cNvPr id="3" name="文字方塊 2"/>
        <xdr:cNvSpPr txBox="1"/>
      </xdr:nvSpPr>
      <xdr:spPr>
        <a:xfrm>
          <a:off x="7372350" y="12011025"/>
          <a:ext cx="2381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r>
            <a:rPr lang="en-US" altLang="zh-TW" sz="1600">
              <a:latin typeface="Times New Roman" panose="02020603050405020304" pitchFamily="18" charset="0"/>
              <a:cs typeface="Times New Roman" panose="02020603050405020304" pitchFamily="18" charset="0"/>
            </a:rPr>
            <a:t>r</a:t>
          </a:r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9525</xdr:colOff>
      <xdr:row>59</xdr:row>
      <xdr:rowOff>123825</xdr:rowOff>
    </xdr:from>
    <xdr:to>
      <xdr:col>2</xdr:col>
      <xdr:colOff>247650</xdr:colOff>
      <xdr:row>59</xdr:row>
      <xdr:rowOff>428625</xdr:rowOff>
    </xdr:to>
    <xdr:sp macro="" textlink="">
      <xdr:nvSpPr>
        <xdr:cNvPr id="4" name="文字方塊 3"/>
        <xdr:cNvSpPr txBox="1"/>
      </xdr:nvSpPr>
      <xdr:spPr>
        <a:xfrm>
          <a:off x="5648325" y="12001500"/>
          <a:ext cx="238125" cy="30480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0</xdr:colOff>
      <xdr:row>60</xdr:row>
      <xdr:rowOff>152400</xdr:rowOff>
    </xdr:from>
    <xdr:to>
      <xdr:col>2</xdr:col>
      <xdr:colOff>238125</xdr:colOff>
      <xdr:row>61</xdr:row>
      <xdr:rowOff>9525</xdr:rowOff>
    </xdr:to>
    <xdr:sp macro="" textlink="">
      <xdr:nvSpPr>
        <xdr:cNvPr id="5" name="文字方塊 4"/>
        <xdr:cNvSpPr txBox="1"/>
      </xdr:nvSpPr>
      <xdr:spPr>
        <a:xfrm>
          <a:off x="5638800" y="12477750"/>
          <a:ext cx="238125" cy="30480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60</xdr:row>
      <xdr:rowOff>133350</xdr:rowOff>
    </xdr:from>
    <xdr:to>
      <xdr:col>3</xdr:col>
      <xdr:colOff>238125</xdr:colOff>
      <xdr:row>60</xdr:row>
      <xdr:rowOff>438150</xdr:rowOff>
    </xdr:to>
    <xdr:sp macro="" textlink="">
      <xdr:nvSpPr>
        <xdr:cNvPr id="6" name="文字方塊 5"/>
        <xdr:cNvSpPr txBox="1"/>
      </xdr:nvSpPr>
      <xdr:spPr>
        <a:xfrm>
          <a:off x="7372350" y="12458700"/>
          <a:ext cx="238125" cy="30480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23</xdr:row>
      <xdr:rowOff>238125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0.77206</cdr:x>
      <cdr:y>0.56468</cdr:y>
    </cdr:from>
    <cdr:to>
      <cdr:x>0.91101</cdr:x>
      <cdr:y>0.61169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0.13678</cdr:x>
      <cdr:y>0.3908</cdr:y>
    </cdr:from>
    <cdr:to>
      <cdr:x>0.27574</cdr:x>
      <cdr:y>0.43781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0.74564</cdr:x>
      <cdr:y>0.54293</cdr:y>
    </cdr:from>
    <cdr:to>
      <cdr:x>0.88535</cdr:x>
      <cdr:y>0.58992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70325" y="2079624"/>
          <a:ext cx="720000" cy="18000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0.10801</cdr:x>
      <cdr:y>0.39149</cdr:y>
    </cdr:from>
    <cdr:to>
      <cdr:x>0.24699</cdr:x>
      <cdr:y>0.43849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59527" y="1499579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712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107年12月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11.57</v>
          </cell>
        </row>
        <row r="18">
          <cell r="E18">
            <v>86.85</v>
          </cell>
        </row>
        <row r="30">
          <cell r="E30">
            <v>1.46</v>
          </cell>
        </row>
        <row r="33">
          <cell r="E33">
            <v>7.0000000000000007E-2</v>
          </cell>
        </row>
        <row r="37">
          <cell r="E37">
            <v>0.05</v>
          </cell>
        </row>
        <row r="59">
          <cell r="C59">
            <v>49.789240220641673</v>
          </cell>
          <cell r="D59">
            <v>50.210759779358327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70.15032359866548</v>
          </cell>
        </row>
        <row r="86">
          <cell r="O86">
            <v>29.849676401334531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75" zoomScaleNormal="85" zoomScaleSheetLayoutView="75" zoomScalePageLayoutView="85" workbookViewId="0">
      <selection activeCell="H62" sqref="H62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5" customWidth="1"/>
    <col min="6" max="16384" width="8.90625" style="1"/>
  </cols>
  <sheetData>
    <row r="1" spans="1:5" ht="30.6">
      <c r="A1" s="190" t="s">
        <v>0</v>
      </c>
      <c r="B1" s="190"/>
      <c r="C1" s="190"/>
      <c r="D1" s="190"/>
      <c r="E1" s="190"/>
    </row>
    <row r="2" spans="1:5" ht="31.2" customHeight="1">
      <c r="A2" s="191" t="s">
        <v>1</v>
      </c>
      <c r="B2" s="191"/>
      <c r="C2" s="191"/>
      <c r="D2" s="191"/>
      <c r="E2" s="191"/>
    </row>
    <row r="3" spans="1:5" ht="19.8">
      <c r="A3" s="192" t="str">
        <f>'[1]匯率(店)'!A2</f>
        <v>107年12月</v>
      </c>
      <c r="B3" s="192"/>
      <c r="C3" s="192"/>
      <c r="D3" s="192"/>
      <c r="E3" s="192"/>
    </row>
    <row r="4" spans="1:5" ht="18" thickBot="1">
      <c r="D4" s="193" t="s">
        <v>5</v>
      </c>
      <c r="E4" s="193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237882</v>
      </c>
      <c r="C7" s="16">
        <v>1332995</v>
      </c>
      <c r="D7" s="17">
        <v>1570877</v>
      </c>
      <c r="E7" s="18">
        <v>11.57</v>
      </c>
    </row>
    <row r="8" spans="1:5" s="9" customFormat="1" ht="28.2" customHeight="1">
      <c r="A8" s="19" t="s">
        <v>10</v>
      </c>
      <c r="B8" s="20">
        <v>237882</v>
      </c>
      <c r="C8" s="20">
        <v>280615</v>
      </c>
      <c r="D8" s="20">
        <v>518497</v>
      </c>
      <c r="E8" s="21">
        <v>3.82</v>
      </c>
    </row>
    <row r="9" spans="1:5" s="9" customFormat="1" ht="24" hidden="1" customHeight="1">
      <c r="A9" s="19" t="s">
        <v>11</v>
      </c>
      <c r="B9" s="20">
        <v>3200</v>
      </c>
      <c r="C9" s="20">
        <v>0</v>
      </c>
      <c r="D9" s="20">
        <v>3200</v>
      </c>
      <c r="E9" s="20">
        <v>0.02</v>
      </c>
    </row>
    <row r="10" spans="1:5" s="9" customFormat="1" ht="24" hidden="1" customHeight="1">
      <c r="A10" s="19" t="s">
        <v>12</v>
      </c>
      <c r="B10" s="20">
        <v>232982</v>
      </c>
      <c r="C10" s="20">
        <v>238689</v>
      </c>
      <c r="D10" s="20">
        <v>471671</v>
      </c>
      <c r="E10" s="22">
        <v>3.48</v>
      </c>
    </row>
    <row r="11" spans="1:5" s="9" customFormat="1" ht="24" hidden="1" customHeight="1">
      <c r="A11" s="19" t="s">
        <v>13</v>
      </c>
      <c r="B11" s="20">
        <v>250</v>
      </c>
      <c r="C11" s="20">
        <v>19157</v>
      </c>
      <c r="D11" s="20">
        <v>19407</v>
      </c>
      <c r="E11" s="22">
        <v>0.14000000000000001</v>
      </c>
    </row>
    <row r="12" spans="1:5" s="9" customFormat="1" ht="24" hidden="1" customHeight="1">
      <c r="A12" s="19" t="s">
        <v>14</v>
      </c>
      <c r="B12" s="20">
        <v>1450</v>
      </c>
      <c r="C12" s="20">
        <v>22769</v>
      </c>
      <c r="D12" s="20">
        <v>24219</v>
      </c>
      <c r="E12" s="22">
        <v>0.18</v>
      </c>
    </row>
    <row r="13" spans="1:5" s="9" customFormat="1" ht="25.2" customHeight="1" thickBot="1">
      <c r="A13" s="19" t="s">
        <v>15</v>
      </c>
      <c r="B13" s="20">
        <v>0</v>
      </c>
      <c r="C13" s="20">
        <v>1052380</v>
      </c>
      <c r="D13" s="20">
        <v>1052380</v>
      </c>
      <c r="E13" s="22">
        <v>7.75</v>
      </c>
    </row>
    <row r="14" spans="1:5" s="9" customFormat="1" ht="24" hidden="1" customHeight="1">
      <c r="A14" s="19" t="s">
        <v>16</v>
      </c>
      <c r="B14" s="20">
        <v>0</v>
      </c>
      <c r="C14" s="20">
        <v>444374</v>
      </c>
      <c r="D14" s="20">
        <v>444374</v>
      </c>
      <c r="E14" s="22">
        <v>3.27</v>
      </c>
    </row>
    <row r="15" spans="1:5" s="9" customFormat="1" ht="24" hidden="1" customHeight="1">
      <c r="A15" s="19" t="s">
        <v>17</v>
      </c>
      <c r="B15" s="20">
        <v>0</v>
      </c>
      <c r="C15" s="20">
        <v>607837</v>
      </c>
      <c r="D15" s="20">
        <v>607837</v>
      </c>
      <c r="E15" s="22">
        <v>4.4800000000000004</v>
      </c>
    </row>
    <row r="16" spans="1:5" s="9" customFormat="1" ht="24" hidden="1" customHeight="1">
      <c r="A16" s="19" t="s">
        <v>18</v>
      </c>
      <c r="B16" s="20">
        <v>0</v>
      </c>
      <c r="C16" s="20">
        <v>0</v>
      </c>
      <c r="D16" s="20">
        <v>0</v>
      </c>
      <c r="E16" s="23">
        <v>0</v>
      </c>
    </row>
    <row r="17" spans="1:5" s="9" customFormat="1" ht="24" hidden="1" customHeight="1">
      <c r="A17" s="24" t="s">
        <v>19</v>
      </c>
      <c r="B17" s="25">
        <v>0</v>
      </c>
      <c r="C17" s="25">
        <v>169</v>
      </c>
      <c r="D17" s="25">
        <v>169</v>
      </c>
      <c r="E17" s="26">
        <v>0</v>
      </c>
    </row>
    <row r="18" spans="1:5" s="9" customFormat="1" ht="30" customHeight="1" thickBot="1">
      <c r="A18" s="27" t="s">
        <v>20</v>
      </c>
      <c r="B18" s="15">
        <v>6333090</v>
      </c>
      <c r="C18" s="16">
        <v>5461887</v>
      </c>
      <c r="D18" s="17">
        <v>11794977</v>
      </c>
      <c r="E18" s="18">
        <v>86.85</v>
      </c>
    </row>
    <row r="19" spans="1:5" s="9" customFormat="1" ht="30" customHeight="1">
      <c r="A19" s="28" t="s">
        <v>21</v>
      </c>
      <c r="B19" s="20">
        <v>6333090</v>
      </c>
      <c r="C19" s="20">
        <v>5419610</v>
      </c>
      <c r="D19" s="20">
        <v>11752700</v>
      </c>
      <c r="E19" s="22">
        <v>86.54</v>
      </c>
    </row>
    <row r="20" spans="1:5" s="9" customFormat="1" ht="24" hidden="1" customHeight="1">
      <c r="A20" s="19" t="s">
        <v>22</v>
      </c>
      <c r="B20" s="20">
        <v>191906</v>
      </c>
      <c r="C20" s="20">
        <v>1227806</v>
      </c>
      <c r="D20" s="20">
        <v>1419712</v>
      </c>
      <c r="E20" s="22">
        <v>10.45</v>
      </c>
    </row>
    <row r="21" spans="1:5" s="9" customFormat="1" ht="24" hidden="1" customHeight="1">
      <c r="A21" s="19" t="s">
        <v>23</v>
      </c>
      <c r="B21" s="20">
        <v>5987955</v>
      </c>
      <c r="C21" s="20">
        <v>3841933</v>
      </c>
      <c r="D21" s="20">
        <v>9829888</v>
      </c>
      <c r="E21" s="22">
        <v>72.38</v>
      </c>
    </row>
    <row r="22" spans="1:5" s="9" customFormat="1" ht="24" hidden="1" customHeight="1">
      <c r="A22" s="19" t="s">
        <v>24</v>
      </c>
      <c r="B22" s="20">
        <v>128853</v>
      </c>
      <c r="C22" s="20">
        <v>4927</v>
      </c>
      <c r="D22" s="20">
        <v>133780</v>
      </c>
      <c r="E22" s="22">
        <v>0.99</v>
      </c>
    </row>
    <row r="23" spans="1:5" s="9" customFormat="1" ht="24" hidden="1" customHeight="1">
      <c r="A23" s="19" t="s">
        <v>25</v>
      </c>
      <c r="B23" s="20">
        <v>12078</v>
      </c>
      <c r="C23" s="20">
        <v>174815</v>
      </c>
      <c r="D23" s="20">
        <v>186893</v>
      </c>
      <c r="E23" s="22">
        <v>1.38</v>
      </c>
    </row>
    <row r="24" spans="1:5" s="9" customFormat="1" ht="24" hidden="1" customHeight="1">
      <c r="A24" s="19" t="s">
        <v>26</v>
      </c>
      <c r="B24" s="20">
        <v>12298</v>
      </c>
      <c r="C24" s="20">
        <v>170129</v>
      </c>
      <c r="D24" s="20">
        <v>182427</v>
      </c>
      <c r="E24" s="22">
        <v>1.34</v>
      </c>
    </row>
    <row r="25" spans="1:5" s="9" customFormat="1" ht="26.4" customHeight="1" thickBot="1">
      <c r="A25" s="19" t="s">
        <v>27</v>
      </c>
      <c r="B25" s="20">
        <v>0</v>
      </c>
      <c r="C25" s="20">
        <v>42277</v>
      </c>
      <c r="D25" s="20">
        <v>42277</v>
      </c>
      <c r="E25" s="22">
        <v>0.31</v>
      </c>
    </row>
    <row r="26" spans="1:5" s="9" customFormat="1" ht="24" hidden="1" customHeight="1">
      <c r="A26" s="19" t="s">
        <v>16</v>
      </c>
      <c r="B26" s="20">
        <v>0</v>
      </c>
      <c r="C26" s="20">
        <v>18256</v>
      </c>
      <c r="D26" s="20">
        <v>18256</v>
      </c>
      <c r="E26" s="22">
        <v>0.13</v>
      </c>
    </row>
    <row r="27" spans="1:5" s="9" customFormat="1" ht="24" hidden="1" customHeight="1">
      <c r="A27" s="19" t="s">
        <v>28</v>
      </c>
      <c r="B27" s="20">
        <v>0</v>
      </c>
      <c r="C27" s="20">
        <v>17389</v>
      </c>
      <c r="D27" s="20">
        <v>17389</v>
      </c>
      <c r="E27" s="22">
        <v>0.12</v>
      </c>
    </row>
    <row r="28" spans="1:5" s="9" customFormat="1" ht="24" hidden="1" customHeight="1">
      <c r="A28" s="19" t="s">
        <v>13</v>
      </c>
      <c r="B28" s="20">
        <v>0</v>
      </c>
      <c r="C28" s="20">
        <v>3323</v>
      </c>
      <c r="D28" s="20">
        <v>3323</v>
      </c>
      <c r="E28" s="22">
        <v>0.03</v>
      </c>
    </row>
    <row r="29" spans="1:5" s="9" customFormat="1" ht="24" hidden="1" customHeight="1">
      <c r="A29" s="24" t="s">
        <v>14</v>
      </c>
      <c r="B29" s="25">
        <v>0</v>
      </c>
      <c r="C29" s="25">
        <v>3309</v>
      </c>
      <c r="D29" s="25">
        <v>3309</v>
      </c>
      <c r="E29" s="22">
        <v>0.03</v>
      </c>
    </row>
    <row r="30" spans="1:5" s="9" customFormat="1" ht="30" customHeight="1" thickBot="1">
      <c r="A30" s="27" t="s">
        <v>29</v>
      </c>
      <c r="B30" s="17">
        <v>189850</v>
      </c>
      <c r="C30" s="17">
        <v>8795</v>
      </c>
      <c r="D30" s="17">
        <v>198645</v>
      </c>
      <c r="E30" s="18">
        <v>1.46</v>
      </c>
    </row>
    <row r="31" spans="1:5" s="9" customFormat="1" ht="30" customHeight="1">
      <c r="A31" s="29" t="s">
        <v>30</v>
      </c>
      <c r="B31" s="20">
        <v>1851</v>
      </c>
      <c r="C31" s="20">
        <v>219</v>
      </c>
      <c r="D31" s="20">
        <v>2070</v>
      </c>
      <c r="E31" s="21">
        <v>0.01</v>
      </c>
    </row>
    <row r="32" spans="1:5" s="9" customFormat="1" ht="30" customHeight="1" thickBot="1">
      <c r="A32" s="24" t="s">
        <v>15</v>
      </c>
      <c r="B32" s="25">
        <v>187999</v>
      </c>
      <c r="C32" s="25">
        <v>8576</v>
      </c>
      <c r="D32" s="25">
        <v>196575</v>
      </c>
      <c r="E32" s="22">
        <v>1.45</v>
      </c>
    </row>
    <row r="33" spans="1:5" s="9" customFormat="1" ht="30" customHeight="1" thickBot="1">
      <c r="A33" s="27" t="s">
        <v>31</v>
      </c>
      <c r="B33" s="17">
        <v>751</v>
      </c>
      <c r="C33" s="17">
        <v>8730</v>
      </c>
      <c r="D33" s="17">
        <v>9481</v>
      </c>
      <c r="E33" s="18">
        <v>7.0000000000000007E-2</v>
      </c>
    </row>
    <row r="34" spans="1:5" s="9" customFormat="1" ht="30" customHeight="1">
      <c r="A34" s="29" t="s">
        <v>30</v>
      </c>
      <c r="B34" s="20">
        <v>0</v>
      </c>
      <c r="C34" s="20">
        <v>7585</v>
      </c>
      <c r="D34" s="20">
        <v>7585</v>
      </c>
      <c r="E34" s="22">
        <v>0.06</v>
      </c>
    </row>
    <row r="35" spans="1:5" s="9" customFormat="1" ht="30" customHeight="1" thickBot="1">
      <c r="A35" s="24" t="s">
        <v>15</v>
      </c>
      <c r="B35" s="25">
        <v>751</v>
      </c>
      <c r="C35" s="25">
        <v>1145</v>
      </c>
      <c r="D35" s="25">
        <v>1896</v>
      </c>
      <c r="E35" s="22">
        <v>0.01</v>
      </c>
    </row>
    <row r="36" spans="1:5" s="9" customFormat="1" ht="30" customHeight="1" thickBot="1">
      <c r="A36" s="30" t="s">
        <v>32</v>
      </c>
      <c r="B36" s="17">
        <v>6761573</v>
      </c>
      <c r="C36" s="17">
        <v>6812407</v>
      </c>
      <c r="D36" s="17">
        <v>13573980</v>
      </c>
      <c r="E36" s="18">
        <v>99.95</v>
      </c>
    </row>
    <row r="37" spans="1:5" s="9" customFormat="1" ht="30" customHeight="1" thickBot="1">
      <c r="A37" s="31" t="s">
        <v>33</v>
      </c>
      <c r="B37" s="17">
        <v>0</v>
      </c>
      <c r="C37" s="17">
        <v>6410</v>
      </c>
      <c r="D37" s="17">
        <v>6410</v>
      </c>
      <c r="E37" s="32">
        <v>0.05</v>
      </c>
    </row>
    <row r="38" spans="1:5" s="9" customFormat="1" ht="24" hidden="1" customHeight="1">
      <c r="A38" s="33" t="s">
        <v>34</v>
      </c>
      <c r="B38" s="20">
        <v>0</v>
      </c>
      <c r="C38" s="20">
        <v>6410</v>
      </c>
      <c r="D38" s="20">
        <v>6410</v>
      </c>
      <c r="E38" s="21">
        <v>0.05</v>
      </c>
    </row>
    <row r="39" spans="1:5" s="9" customFormat="1" ht="24" hidden="1" customHeight="1">
      <c r="A39" s="34" t="s">
        <v>35</v>
      </c>
      <c r="B39" s="20">
        <v>0</v>
      </c>
      <c r="C39" s="20">
        <v>0</v>
      </c>
      <c r="D39" s="20">
        <v>0</v>
      </c>
      <c r="E39" s="26">
        <v>0</v>
      </c>
    </row>
    <row r="40" spans="1:5" s="9" customFormat="1" ht="24" hidden="1" customHeight="1">
      <c r="A40" s="19" t="s">
        <v>36</v>
      </c>
      <c r="B40" s="20">
        <v>0</v>
      </c>
      <c r="C40" s="20">
        <v>0</v>
      </c>
      <c r="D40" s="20">
        <v>0</v>
      </c>
      <c r="E40" s="26">
        <v>0</v>
      </c>
    </row>
    <row r="41" spans="1:5" s="9" customFormat="1" ht="24" hidden="1" customHeight="1">
      <c r="A41" s="35" t="s">
        <v>37</v>
      </c>
      <c r="B41" s="25">
        <v>0</v>
      </c>
      <c r="C41" s="25">
        <v>0</v>
      </c>
      <c r="D41" s="25">
        <v>0</v>
      </c>
      <c r="E41" s="26">
        <v>0</v>
      </c>
    </row>
    <row r="42" spans="1:5" s="9" customFormat="1" ht="30" customHeight="1" thickBot="1">
      <c r="A42" s="31" t="s">
        <v>38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>
      <c r="A43" s="38" t="s">
        <v>39</v>
      </c>
      <c r="B43" s="20">
        <v>0</v>
      </c>
      <c r="C43" s="20">
        <v>0</v>
      </c>
      <c r="D43" s="20">
        <v>0</v>
      </c>
      <c r="E43" s="26">
        <v>0</v>
      </c>
    </row>
    <row r="44" spans="1:5" s="9" customFormat="1" ht="24" hidden="1" customHeight="1">
      <c r="A44" s="39" t="s">
        <v>40</v>
      </c>
      <c r="B44" s="40">
        <v>0</v>
      </c>
      <c r="C44" s="40">
        <v>0</v>
      </c>
      <c r="D44" s="40">
        <v>0</v>
      </c>
      <c r="E44" s="26">
        <v>0</v>
      </c>
    </row>
    <row r="45" spans="1:5" s="9" customFormat="1" ht="24" hidden="1" customHeight="1">
      <c r="A45" s="41" t="s">
        <v>41</v>
      </c>
      <c r="B45" s="42">
        <v>0</v>
      </c>
      <c r="C45" s="42">
        <v>0</v>
      </c>
      <c r="D45" s="42">
        <v>0</v>
      </c>
      <c r="E45" s="26">
        <v>0</v>
      </c>
    </row>
    <row r="46" spans="1:5" s="9" customFormat="1" ht="30" customHeight="1" thickBot="1">
      <c r="A46" s="30" t="s">
        <v>42</v>
      </c>
      <c r="B46" s="17">
        <v>6761573</v>
      </c>
      <c r="C46" s="17">
        <v>6818817</v>
      </c>
      <c r="D46" s="17">
        <v>13580390</v>
      </c>
      <c r="E46" s="18">
        <v>100</v>
      </c>
    </row>
    <row r="47" spans="1:5" ht="21" customHeight="1">
      <c r="A47" s="2" t="s">
        <v>43</v>
      </c>
      <c r="B47" s="43"/>
      <c r="C47" s="43"/>
      <c r="D47" s="43"/>
      <c r="E47" s="44"/>
    </row>
    <row r="48" spans="1:5" ht="15.6" customHeight="1">
      <c r="A48" s="45" t="s">
        <v>44</v>
      </c>
      <c r="B48" s="45"/>
      <c r="C48" s="45"/>
      <c r="D48" s="45"/>
      <c r="E48" s="45"/>
    </row>
    <row r="49" spans="1:5" ht="19.95" customHeight="1">
      <c r="A49" s="45" t="s">
        <v>45</v>
      </c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91" t="s">
        <v>46</v>
      </c>
      <c r="B55" s="191"/>
      <c r="C55" s="191"/>
      <c r="D55" s="191"/>
      <c r="E55" s="191"/>
    </row>
    <row r="56" spans="1:5" ht="28.8" thickBot="1">
      <c r="A56" s="1"/>
      <c r="B56" s="46"/>
      <c r="C56" s="46"/>
      <c r="D56" s="193" t="s">
        <v>47</v>
      </c>
      <c r="E56" s="193"/>
    </row>
    <row r="57" spans="1:5" ht="41.4" customHeight="1">
      <c r="A57" s="185" t="s">
        <v>48</v>
      </c>
      <c r="B57" s="186"/>
      <c r="C57" s="47" t="s">
        <v>49</v>
      </c>
      <c r="D57" s="48" t="s">
        <v>50</v>
      </c>
      <c r="E57" s="49" t="s">
        <v>4</v>
      </c>
    </row>
    <row r="58" spans="1:5" ht="35.4" customHeight="1">
      <c r="A58" s="187" t="s">
        <v>51</v>
      </c>
      <c r="B58" s="50" t="s">
        <v>52</v>
      </c>
      <c r="C58" s="51">
        <f>+B46</f>
        <v>6761573</v>
      </c>
      <c r="D58" s="51">
        <f>+C46</f>
        <v>6818817</v>
      </c>
      <c r="E58" s="52">
        <f>+D46</f>
        <v>13580390</v>
      </c>
    </row>
    <row r="59" spans="1:5" ht="35.4" customHeight="1">
      <c r="A59" s="188"/>
      <c r="B59" s="50" t="s">
        <v>53</v>
      </c>
      <c r="C59" s="53">
        <f>+C58/E58*100</f>
        <v>49.789240220641673</v>
      </c>
      <c r="D59" s="53">
        <f>+D58/E58*100</f>
        <v>50.210759779358327</v>
      </c>
      <c r="E59" s="54">
        <v>100</v>
      </c>
    </row>
    <row r="60" spans="1:5" ht="35.4" customHeight="1">
      <c r="A60" s="187" t="s">
        <v>54</v>
      </c>
      <c r="B60" s="50" t="s">
        <v>55</v>
      </c>
      <c r="C60" s="51">
        <v>7980312</v>
      </c>
      <c r="D60" s="51">
        <v>6950180</v>
      </c>
      <c r="E60" s="52">
        <v>14930492</v>
      </c>
    </row>
    <row r="61" spans="1:5" ht="35.4" customHeight="1">
      <c r="A61" s="188"/>
      <c r="B61" s="55" t="s">
        <v>56</v>
      </c>
      <c r="C61" s="53">
        <v>53.45</v>
      </c>
      <c r="D61" s="53">
        <v>46.55</v>
      </c>
      <c r="E61" s="54">
        <v>100</v>
      </c>
    </row>
    <row r="62" spans="1:5" ht="35.4" customHeight="1">
      <c r="A62" s="187" t="s">
        <v>57</v>
      </c>
      <c r="B62" s="56" t="s">
        <v>58</v>
      </c>
      <c r="C62" s="57">
        <f>+C58-C60</f>
        <v>-1218739</v>
      </c>
      <c r="D62" s="57">
        <f>+D58-D60</f>
        <v>-131363</v>
      </c>
      <c r="E62" s="58">
        <f>+E58-E60</f>
        <v>-1350102</v>
      </c>
    </row>
    <row r="63" spans="1:5" ht="35.4" customHeight="1" thickBot="1">
      <c r="A63" s="189"/>
      <c r="B63" s="59" t="s">
        <v>59</v>
      </c>
      <c r="C63" s="60">
        <f>+C62/C60*100</f>
        <v>-15.271821452594835</v>
      </c>
      <c r="D63" s="60">
        <f>+D62/D60*100</f>
        <v>-1.8900661565599739</v>
      </c>
      <c r="E63" s="184">
        <f>+E62/E60*100</f>
        <v>-9.0425821198658429</v>
      </c>
    </row>
    <row r="64" spans="1:5" ht="16.95" customHeight="1">
      <c r="A64" s="45" t="s">
        <v>60</v>
      </c>
      <c r="B64" s="61"/>
      <c r="C64" s="61"/>
      <c r="D64" s="61"/>
      <c r="E64" s="61"/>
    </row>
    <row r="65" spans="1:5" ht="32.4" customHeight="1">
      <c r="A65" s="62"/>
      <c r="B65" s="63"/>
      <c r="C65" s="63"/>
      <c r="D65" s="63"/>
      <c r="E65" s="6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N49"/>
  <sheetViews>
    <sheetView view="pageBreakPreview" zoomScaleNormal="85" zoomScaleSheetLayoutView="100" zoomScalePageLayoutView="85" workbookViewId="0">
      <selection activeCell="H62" sqref="H62"/>
    </sheetView>
  </sheetViews>
  <sheetFormatPr defaultColWidth="8.90625" defaultRowHeight="16.2"/>
  <cols>
    <col min="1" max="1" width="51.81640625" style="72" customWidth="1"/>
    <col min="2" max="2" width="13.6328125" style="73" customWidth="1"/>
    <col min="3" max="3" width="11" style="73" customWidth="1"/>
    <col min="4" max="4" width="13.08984375" style="74" customWidth="1"/>
    <col min="5" max="5" width="10.81640625" style="149" customWidth="1"/>
    <col min="6" max="6" width="13.36328125" style="71" customWidth="1"/>
    <col min="7" max="7" width="10.90625" style="66" customWidth="1"/>
    <col min="8" max="9" width="11.1796875" style="66" bestFit="1" customWidth="1"/>
    <col min="10" max="12" width="8.90625" style="66"/>
    <col min="13" max="13" width="12.1796875" style="66" bestFit="1" customWidth="1"/>
    <col min="14" max="15" width="11.1796875" style="66" bestFit="1" customWidth="1"/>
    <col min="16" max="16384" width="8.90625" style="66"/>
  </cols>
  <sheetData>
    <row r="1" spans="1:13" ht="30.6">
      <c r="A1" s="194" t="s">
        <v>61</v>
      </c>
      <c r="B1" s="194"/>
      <c r="C1" s="194"/>
      <c r="D1" s="194"/>
      <c r="E1" s="194"/>
      <c r="F1" s="194"/>
      <c r="G1" s="194"/>
    </row>
    <row r="2" spans="1:13">
      <c r="A2" s="195"/>
      <c r="B2" s="195"/>
      <c r="C2" s="195"/>
      <c r="D2" s="195"/>
      <c r="E2" s="195"/>
      <c r="F2" s="195"/>
      <c r="G2" s="195"/>
    </row>
    <row r="3" spans="1:13">
      <c r="A3" s="67"/>
      <c r="B3" s="68"/>
      <c r="C3" s="68"/>
      <c r="D3" s="69"/>
      <c r="E3" s="70"/>
    </row>
    <row r="4" spans="1:13" ht="16.8" thickBot="1">
      <c r="E4" s="75"/>
      <c r="F4" s="76" t="s">
        <v>62</v>
      </c>
    </row>
    <row r="5" spans="1:13" s="80" customFormat="1" ht="22.2">
      <c r="A5" s="77" t="s">
        <v>63</v>
      </c>
      <c r="B5" s="196" t="s">
        <v>64</v>
      </c>
      <c r="C5" s="197"/>
      <c r="D5" s="196" t="s">
        <v>54</v>
      </c>
      <c r="E5" s="197"/>
      <c r="F5" s="78" t="s">
        <v>65</v>
      </c>
      <c r="G5" s="79"/>
    </row>
    <row r="6" spans="1:13" s="80" customFormat="1" ht="16.8" thickBot="1">
      <c r="A6" s="81"/>
      <c r="B6" s="82" t="s">
        <v>66</v>
      </c>
      <c r="C6" s="83" t="s">
        <v>67</v>
      </c>
      <c r="D6" s="82" t="s">
        <v>68</v>
      </c>
      <c r="E6" s="84" t="s">
        <v>69</v>
      </c>
      <c r="F6" s="85" t="s">
        <v>70</v>
      </c>
      <c r="G6" s="86" t="s">
        <v>71</v>
      </c>
    </row>
    <row r="7" spans="1:13" s="80" customFormat="1" ht="24" customHeight="1" thickBot="1">
      <c r="A7" s="87" t="s">
        <v>72</v>
      </c>
      <c r="B7" s="88">
        <v>1570877</v>
      </c>
      <c r="C7" s="89">
        <v>11.57</v>
      </c>
      <c r="D7" s="88">
        <v>1700212</v>
      </c>
      <c r="E7" s="89">
        <v>11.39</v>
      </c>
      <c r="F7" s="90">
        <f t="shared" ref="F7:F46" si="0">B7-D7</f>
        <v>-129335</v>
      </c>
      <c r="G7" s="91">
        <f t="shared" ref="G7:G38" si="1">(F7/D7)*100</f>
        <v>-7.6069925397538665</v>
      </c>
      <c r="H7" s="92"/>
      <c r="I7" s="93"/>
      <c r="K7" s="94"/>
      <c r="L7" s="95"/>
      <c r="M7" s="94"/>
    </row>
    <row r="8" spans="1:13" s="80" customFormat="1" ht="24" customHeight="1">
      <c r="A8" s="96" t="s">
        <v>21</v>
      </c>
      <c r="B8" s="97">
        <v>518497</v>
      </c>
      <c r="C8" s="98">
        <v>3.82</v>
      </c>
      <c r="D8" s="97">
        <v>796517</v>
      </c>
      <c r="E8" s="98">
        <v>5.34</v>
      </c>
      <c r="F8" s="99">
        <f t="shared" si="0"/>
        <v>-278020</v>
      </c>
      <c r="G8" s="100">
        <f t="shared" si="1"/>
        <v>-34.904465315868968</v>
      </c>
      <c r="H8" s="101"/>
      <c r="I8" s="93"/>
      <c r="K8" s="94"/>
      <c r="L8" s="95"/>
      <c r="M8" s="94"/>
    </row>
    <row r="9" spans="1:13" s="80" customFormat="1" ht="24" customHeight="1">
      <c r="A9" s="102" t="s">
        <v>11</v>
      </c>
      <c r="B9" s="103">
        <v>3200</v>
      </c>
      <c r="C9" s="104">
        <v>0.02</v>
      </c>
      <c r="D9" s="103">
        <v>0</v>
      </c>
      <c r="E9" s="105">
        <v>0</v>
      </c>
      <c r="F9" s="106">
        <f t="shared" si="0"/>
        <v>3200</v>
      </c>
      <c r="G9" s="107">
        <v>0</v>
      </c>
      <c r="H9" s="108"/>
      <c r="I9" s="109"/>
      <c r="K9" s="94"/>
      <c r="L9" s="95"/>
    </row>
    <row r="10" spans="1:13" s="80" customFormat="1" ht="24" customHeight="1">
      <c r="A10" s="102" t="s">
        <v>12</v>
      </c>
      <c r="B10" s="103">
        <v>471671</v>
      </c>
      <c r="C10" s="104">
        <v>3.48</v>
      </c>
      <c r="D10" s="103">
        <v>771400</v>
      </c>
      <c r="E10" s="104">
        <v>5.17</v>
      </c>
      <c r="F10" s="106">
        <f t="shared" si="0"/>
        <v>-299729</v>
      </c>
      <c r="G10" s="110">
        <f t="shared" si="1"/>
        <v>-38.855198340679287</v>
      </c>
      <c r="H10" s="109"/>
      <c r="I10" s="109"/>
      <c r="K10" s="94"/>
      <c r="L10" s="95"/>
      <c r="M10" s="94"/>
    </row>
    <row r="11" spans="1:13" s="80" customFormat="1" ht="24" customHeight="1">
      <c r="A11" s="102" t="s">
        <v>73</v>
      </c>
      <c r="B11" s="103">
        <v>19407</v>
      </c>
      <c r="C11" s="104">
        <v>0.14000000000000001</v>
      </c>
      <c r="D11" s="103">
        <v>2015</v>
      </c>
      <c r="E11" s="104">
        <v>0.01</v>
      </c>
      <c r="F11" s="106">
        <f t="shared" si="0"/>
        <v>17392</v>
      </c>
      <c r="G11" s="111">
        <f t="shared" si="1"/>
        <v>863.12655086848645</v>
      </c>
      <c r="H11" s="109"/>
      <c r="I11" s="109"/>
      <c r="K11" s="94"/>
      <c r="L11" s="95"/>
    </row>
    <row r="12" spans="1:13" s="80" customFormat="1" ht="24" customHeight="1">
      <c r="A12" s="102" t="s">
        <v>14</v>
      </c>
      <c r="B12" s="103">
        <v>24219</v>
      </c>
      <c r="C12" s="104">
        <v>0.18</v>
      </c>
      <c r="D12" s="103">
        <v>23102</v>
      </c>
      <c r="E12" s="104">
        <v>0.16</v>
      </c>
      <c r="F12" s="106">
        <f t="shared" si="0"/>
        <v>1117</v>
      </c>
      <c r="G12" s="111">
        <f t="shared" si="1"/>
        <v>4.8350792139208725</v>
      </c>
      <c r="H12" s="109"/>
      <c r="I12" s="109"/>
      <c r="K12" s="94"/>
      <c r="L12" s="95"/>
    </row>
    <row r="13" spans="1:13" s="80" customFormat="1" ht="24" customHeight="1">
      <c r="A13" s="102" t="s">
        <v>74</v>
      </c>
      <c r="B13" s="103">
        <v>1052380</v>
      </c>
      <c r="C13" s="104">
        <v>7.75</v>
      </c>
      <c r="D13" s="103">
        <v>903695</v>
      </c>
      <c r="E13" s="104">
        <v>6.05</v>
      </c>
      <c r="F13" s="106">
        <f t="shared" si="0"/>
        <v>148685</v>
      </c>
      <c r="G13" s="110">
        <f t="shared" si="1"/>
        <v>16.453006821991934</v>
      </c>
      <c r="H13" s="92"/>
      <c r="I13" s="93"/>
      <c r="K13" s="94"/>
      <c r="L13" s="95"/>
    </row>
    <row r="14" spans="1:13" s="80" customFormat="1" ht="24" customHeight="1">
      <c r="A14" s="102" t="s">
        <v>75</v>
      </c>
      <c r="B14" s="103">
        <v>444374</v>
      </c>
      <c r="C14" s="104">
        <v>3.27</v>
      </c>
      <c r="D14" s="103">
        <v>442401</v>
      </c>
      <c r="E14" s="104">
        <v>2.96</v>
      </c>
      <c r="F14" s="106">
        <f t="shared" si="0"/>
        <v>1973</v>
      </c>
      <c r="G14" s="112">
        <f t="shared" si="1"/>
        <v>0.44597548378055202</v>
      </c>
      <c r="H14" s="109"/>
      <c r="I14" s="109"/>
      <c r="K14" s="94"/>
      <c r="L14" s="95"/>
    </row>
    <row r="15" spans="1:13" s="80" customFormat="1" ht="24" customHeight="1">
      <c r="A15" s="102" t="s">
        <v>76</v>
      </c>
      <c r="B15" s="103">
        <v>607837</v>
      </c>
      <c r="C15" s="104">
        <v>4.4800000000000004</v>
      </c>
      <c r="D15" s="103">
        <v>461124</v>
      </c>
      <c r="E15" s="104">
        <v>3.09</v>
      </c>
      <c r="F15" s="106">
        <f t="shared" si="0"/>
        <v>146713</v>
      </c>
      <c r="G15" s="112">
        <f t="shared" si="1"/>
        <v>31.816387782895706</v>
      </c>
      <c r="H15" s="109"/>
      <c r="I15" s="109"/>
      <c r="K15" s="94"/>
      <c r="L15" s="95"/>
    </row>
    <row r="16" spans="1:13" s="80" customFormat="1" ht="24" customHeight="1">
      <c r="A16" s="102" t="s">
        <v>13</v>
      </c>
      <c r="B16" s="103">
        <v>0</v>
      </c>
      <c r="C16" s="105">
        <v>0</v>
      </c>
      <c r="D16" s="103">
        <v>170</v>
      </c>
      <c r="E16" s="105">
        <v>0</v>
      </c>
      <c r="F16" s="106">
        <f t="shared" si="0"/>
        <v>-170</v>
      </c>
      <c r="G16" s="112">
        <f t="shared" si="1"/>
        <v>-100</v>
      </c>
      <c r="H16" s="109"/>
      <c r="I16" s="109"/>
      <c r="K16" s="94"/>
      <c r="L16" s="95"/>
    </row>
    <row r="17" spans="1:14" s="80" customFormat="1" ht="24" customHeight="1" thickBot="1">
      <c r="A17" s="113" t="s">
        <v>14</v>
      </c>
      <c r="B17" s="114">
        <v>169</v>
      </c>
      <c r="C17" s="115">
        <v>0</v>
      </c>
      <c r="D17" s="114">
        <v>0</v>
      </c>
      <c r="E17" s="115">
        <v>0</v>
      </c>
      <c r="F17" s="116">
        <f t="shared" si="0"/>
        <v>169</v>
      </c>
      <c r="G17" s="115">
        <v>0</v>
      </c>
      <c r="H17" s="109"/>
      <c r="I17" s="109"/>
      <c r="K17" s="94"/>
      <c r="L17" s="95"/>
    </row>
    <row r="18" spans="1:14" s="80" customFormat="1" ht="24" customHeight="1" thickBot="1">
      <c r="A18" s="87" t="s">
        <v>77</v>
      </c>
      <c r="B18" s="88">
        <v>11794977</v>
      </c>
      <c r="C18" s="89">
        <v>86.85</v>
      </c>
      <c r="D18" s="88">
        <v>12916600</v>
      </c>
      <c r="E18" s="89">
        <v>86.51</v>
      </c>
      <c r="F18" s="90">
        <f t="shared" si="0"/>
        <v>-1121623</v>
      </c>
      <c r="G18" s="91">
        <f t="shared" si="1"/>
        <v>-8.6835777216914671</v>
      </c>
      <c r="H18" s="92"/>
      <c r="I18" s="93"/>
      <c r="K18" s="94"/>
      <c r="L18" s="95"/>
      <c r="M18" s="94"/>
    </row>
    <row r="19" spans="1:14" s="80" customFormat="1" ht="24" customHeight="1">
      <c r="A19" s="96" t="s">
        <v>21</v>
      </c>
      <c r="B19" s="97">
        <v>11752700</v>
      </c>
      <c r="C19" s="98">
        <v>86.54</v>
      </c>
      <c r="D19" s="97">
        <v>12863999</v>
      </c>
      <c r="E19" s="98">
        <v>86.16</v>
      </c>
      <c r="F19" s="117">
        <f t="shared" si="0"/>
        <v>-1111299</v>
      </c>
      <c r="G19" s="110">
        <f t="shared" si="1"/>
        <v>-8.6388299625956115</v>
      </c>
      <c r="H19" s="109"/>
      <c r="I19" s="109"/>
      <c r="K19" s="94"/>
      <c r="L19" s="95"/>
      <c r="M19" s="94"/>
      <c r="N19" s="118"/>
    </row>
    <row r="20" spans="1:14" s="80" customFormat="1" ht="24" customHeight="1">
      <c r="A20" s="102" t="s">
        <v>78</v>
      </c>
      <c r="B20" s="103">
        <v>1419712</v>
      </c>
      <c r="C20" s="104">
        <v>10.45</v>
      </c>
      <c r="D20" s="103">
        <v>1359638</v>
      </c>
      <c r="E20" s="104">
        <v>9.11</v>
      </c>
      <c r="F20" s="99">
        <f t="shared" si="0"/>
        <v>60074</v>
      </c>
      <c r="G20" s="110">
        <f t="shared" si="1"/>
        <v>4.4183819516665466</v>
      </c>
      <c r="H20" s="92"/>
      <c r="I20" s="93"/>
      <c r="K20" s="94"/>
      <c r="L20" s="95"/>
    </row>
    <row r="21" spans="1:14" s="80" customFormat="1" ht="24" customHeight="1">
      <c r="A21" s="102" t="s">
        <v>23</v>
      </c>
      <c r="B21" s="103">
        <v>9829888</v>
      </c>
      <c r="C21" s="104">
        <v>72.38</v>
      </c>
      <c r="D21" s="103">
        <v>10747489</v>
      </c>
      <c r="E21" s="104">
        <v>71.98</v>
      </c>
      <c r="F21" s="106">
        <f t="shared" si="0"/>
        <v>-917601</v>
      </c>
      <c r="G21" s="110">
        <f t="shared" si="1"/>
        <v>-8.5378175311461124</v>
      </c>
      <c r="H21" s="109"/>
      <c r="I21" s="109"/>
      <c r="K21" s="94"/>
      <c r="L21" s="95"/>
    </row>
    <row r="22" spans="1:14" s="80" customFormat="1" ht="24" customHeight="1">
      <c r="A22" s="102" t="s">
        <v>24</v>
      </c>
      <c r="B22" s="103">
        <v>133780</v>
      </c>
      <c r="C22" s="104">
        <v>0.99</v>
      </c>
      <c r="D22" s="103">
        <v>128846</v>
      </c>
      <c r="E22" s="104">
        <v>0.86</v>
      </c>
      <c r="F22" s="106">
        <f t="shared" si="0"/>
        <v>4934</v>
      </c>
      <c r="G22" s="110">
        <f t="shared" si="1"/>
        <v>3.8293777067196499</v>
      </c>
      <c r="H22" s="109"/>
      <c r="I22" s="109"/>
      <c r="K22" s="94"/>
      <c r="L22" s="95"/>
      <c r="N22" s="94"/>
    </row>
    <row r="23" spans="1:14" s="80" customFormat="1" ht="24" customHeight="1">
      <c r="A23" s="102" t="s">
        <v>25</v>
      </c>
      <c r="B23" s="103">
        <v>186893</v>
      </c>
      <c r="C23" s="104">
        <v>1.38</v>
      </c>
      <c r="D23" s="103">
        <v>320328</v>
      </c>
      <c r="E23" s="104">
        <v>2.15</v>
      </c>
      <c r="F23" s="106">
        <f t="shared" si="0"/>
        <v>-133435</v>
      </c>
      <c r="G23" s="110">
        <f t="shared" si="1"/>
        <v>-41.655740366124725</v>
      </c>
      <c r="H23" s="109"/>
      <c r="I23" s="109"/>
      <c r="K23" s="94"/>
      <c r="L23" s="95"/>
    </row>
    <row r="24" spans="1:14" s="80" customFormat="1" ht="24" customHeight="1">
      <c r="A24" s="102" t="s">
        <v>26</v>
      </c>
      <c r="B24" s="103">
        <v>182427</v>
      </c>
      <c r="C24" s="104">
        <v>1.34</v>
      </c>
      <c r="D24" s="103">
        <v>307698</v>
      </c>
      <c r="E24" s="104">
        <v>2.06</v>
      </c>
      <c r="F24" s="106">
        <f t="shared" si="0"/>
        <v>-125271</v>
      </c>
      <c r="G24" s="110">
        <f t="shared" si="1"/>
        <v>-40.712321822046292</v>
      </c>
      <c r="H24" s="109"/>
      <c r="I24" s="109"/>
      <c r="K24" s="94"/>
      <c r="L24" s="95"/>
    </row>
    <row r="25" spans="1:14" s="80" customFormat="1" ht="24" customHeight="1">
      <c r="A25" s="102" t="s">
        <v>27</v>
      </c>
      <c r="B25" s="103">
        <v>42277</v>
      </c>
      <c r="C25" s="104">
        <v>0.31</v>
      </c>
      <c r="D25" s="103">
        <v>52601</v>
      </c>
      <c r="E25" s="104">
        <v>0.35</v>
      </c>
      <c r="F25" s="106">
        <f t="shared" si="0"/>
        <v>-10324</v>
      </c>
      <c r="G25" s="110">
        <f t="shared" si="1"/>
        <v>-19.627003288910856</v>
      </c>
      <c r="H25" s="92"/>
      <c r="I25" s="93"/>
      <c r="K25" s="94"/>
      <c r="L25" s="95"/>
    </row>
    <row r="26" spans="1:14" s="80" customFormat="1" ht="24" customHeight="1">
      <c r="A26" s="102" t="s">
        <v>79</v>
      </c>
      <c r="B26" s="103">
        <v>18256</v>
      </c>
      <c r="C26" s="104">
        <v>0.13</v>
      </c>
      <c r="D26" s="103">
        <v>20954</v>
      </c>
      <c r="E26" s="104">
        <v>0.14000000000000001</v>
      </c>
      <c r="F26" s="106">
        <f t="shared" si="0"/>
        <v>-2698</v>
      </c>
      <c r="G26" s="110">
        <f t="shared" si="1"/>
        <v>-12.875823231841178</v>
      </c>
      <c r="H26" s="109"/>
      <c r="I26" s="109"/>
      <c r="K26" s="94"/>
      <c r="L26" s="95"/>
    </row>
    <row r="27" spans="1:14" s="80" customFormat="1" ht="24" customHeight="1">
      <c r="A27" s="102" t="s">
        <v>76</v>
      </c>
      <c r="B27" s="103">
        <v>17389</v>
      </c>
      <c r="C27" s="104">
        <v>0.12</v>
      </c>
      <c r="D27" s="103">
        <v>18873</v>
      </c>
      <c r="E27" s="104">
        <v>0.12</v>
      </c>
      <c r="F27" s="106">
        <f t="shared" si="0"/>
        <v>-1484</v>
      </c>
      <c r="G27" s="110">
        <f t="shared" si="1"/>
        <v>-7.8630848301806822</v>
      </c>
      <c r="H27" s="109"/>
      <c r="I27" s="109"/>
      <c r="K27" s="94"/>
      <c r="L27" s="95"/>
    </row>
    <row r="28" spans="1:14" s="80" customFormat="1" ht="24" customHeight="1">
      <c r="A28" s="102" t="s">
        <v>13</v>
      </c>
      <c r="B28" s="103">
        <v>3323</v>
      </c>
      <c r="C28" s="104">
        <v>0.03</v>
      </c>
      <c r="D28" s="103">
        <v>6956</v>
      </c>
      <c r="E28" s="104">
        <v>0.05</v>
      </c>
      <c r="F28" s="106">
        <f t="shared" si="0"/>
        <v>-3633</v>
      </c>
      <c r="G28" s="111">
        <f t="shared" si="1"/>
        <v>-52.228292121909149</v>
      </c>
      <c r="H28" s="109"/>
      <c r="I28" s="109"/>
      <c r="K28" s="94"/>
      <c r="L28" s="95"/>
    </row>
    <row r="29" spans="1:14" s="80" customFormat="1" ht="24" customHeight="1" thickBot="1">
      <c r="A29" s="113" t="s">
        <v>14</v>
      </c>
      <c r="B29" s="119">
        <v>3309</v>
      </c>
      <c r="C29" s="104">
        <v>0.03</v>
      </c>
      <c r="D29" s="119">
        <v>5818</v>
      </c>
      <c r="E29" s="104">
        <v>0.04</v>
      </c>
      <c r="F29" s="116">
        <f t="shared" si="0"/>
        <v>-2509</v>
      </c>
      <c r="G29" s="111">
        <f t="shared" si="1"/>
        <v>-43.124785149535924</v>
      </c>
      <c r="H29" s="109"/>
      <c r="I29" s="109"/>
      <c r="K29" s="94"/>
      <c r="L29" s="95"/>
    </row>
    <row r="30" spans="1:14" s="80" customFormat="1" ht="24" customHeight="1" thickBot="1">
      <c r="A30" s="87" t="s">
        <v>80</v>
      </c>
      <c r="B30" s="88">
        <v>198645</v>
      </c>
      <c r="C30" s="89">
        <v>1.46</v>
      </c>
      <c r="D30" s="88">
        <v>294372</v>
      </c>
      <c r="E30" s="89">
        <v>1.97</v>
      </c>
      <c r="F30" s="90">
        <f t="shared" si="0"/>
        <v>-95727</v>
      </c>
      <c r="G30" s="91">
        <f t="shared" si="1"/>
        <v>-32.519057519057519</v>
      </c>
      <c r="H30" s="92"/>
      <c r="I30" s="93"/>
      <c r="K30" s="94"/>
      <c r="L30" s="95"/>
    </row>
    <row r="31" spans="1:14" s="80" customFormat="1" ht="24" customHeight="1">
      <c r="A31" s="96" t="s">
        <v>21</v>
      </c>
      <c r="B31" s="97">
        <v>2070</v>
      </c>
      <c r="C31" s="98">
        <v>0.01</v>
      </c>
      <c r="D31" s="97">
        <v>1804</v>
      </c>
      <c r="E31" s="98">
        <v>0.01</v>
      </c>
      <c r="F31" s="99">
        <f t="shared" si="0"/>
        <v>266</v>
      </c>
      <c r="G31" s="110">
        <f t="shared" si="1"/>
        <v>14.745011086474502</v>
      </c>
      <c r="H31" s="109"/>
      <c r="I31" s="109"/>
      <c r="K31" s="94"/>
      <c r="L31" s="95"/>
    </row>
    <row r="32" spans="1:14" s="80" customFormat="1" ht="24" customHeight="1" thickBot="1">
      <c r="A32" s="113" t="s">
        <v>74</v>
      </c>
      <c r="B32" s="120">
        <v>196575</v>
      </c>
      <c r="C32" s="121">
        <v>1.45</v>
      </c>
      <c r="D32" s="120">
        <v>292568</v>
      </c>
      <c r="E32" s="121">
        <v>1.96</v>
      </c>
      <c r="F32" s="106">
        <f t="shared" si="0"/>
        <v>-95993</v>
      </c>
      <c r="G32" s="122">
        <f t="shared" si="1"/>
        <v>-32.810491919827186</v>
      </c>
      <c r="H32" s="109"/>
      <c r="I32" s="109"/>
      <c r="K32" s="94"/>
      <c r="L32" s="95"/>
    </row>
    <row r="33" spans="1:13" s="80" customFormat="1" ht="24" customHeight="1" thickBot="1">
      <c r="A33" s="87" t="s">
        <v>81</v>
      </c>
      <c r="B33" s="88">
        <v>9481</v>
      </c>
      <c r="C33" s="89">
        <v>7.0000000000000007E-2</v>
      </c>
      <c r="D33" s="88">
        <v>11839</v>
      </c>
      <c r="E33" s="89">
        <v>0.08</v>
      </c>
      <c r="F33" s="90">
        <f t="shared" si="0"/>
        <v>-2358</v>
      </c>
      <c r="G33" s="91">
        <f t="shared" si="1"/>
        <v>-19.917222738406959</v>
      </c>
      <c r="H33" s="109"/>
      <c r="I33" s="109"/>
      <c r="K33" s="94"/>
      <c r="L33" s="95"/>
    </row>
    <row r="34" spans="1:13" s="80" customFormat="1" ht="24" customHeight="1">
      <c r="A34" s="96" t="s">
        <v>21</v>
      </c>
      <c r="B34" s="97">
        <v>7585</v>
      </c>
      <c r="C34" s="98">
        <v>0.06</v>
      </c>
      <c r="D34" s="97">
        <v>8665</v>
      </c>
      <c r="E34" s="98">
        <v>0.06</v>
      </c>
      <c r="F34" s="106">
        <f t="shared" si="0"/>
        <v>-1080</v>
      </c>
      <c r="G34" s="100">
        <f t="shared" si="1"/>
        <v>-12.463935372186958</v>
      </c>
      <c r="H34" s="92"/>
      <c r="I34" s="93"/>
      <c r="K34" s="94"/>
      <c r="L34" s="95"/>
    </row>
    <row r="35" spans="1:13" s="80" customFormat="1" ht="24" customHeight="1" thickBot="1">
      <c r="A35" s="113" t="s">
        <v>27</v>
      </c>
      <c r="B35" s="120">
        <v>1896</v>
      </c>
      <c r="C35" s="104">
        <v>0.01</v>
      </c>
      <c r="D35" s="120">
        <v>3174</v>
      </c>
      <c r="E35" s="104">
        <v>0.02</v>
      </c>
      <c r="F35" s="106">
        <f t="shared" si="0"/>
        <v>-1278</v>
      </c>
      <c r="G35" s="122">
        <f t="shared" si="1"/>
        <v>-40.264650283553877</v>
      </c>
      <c r="H35" s="109"/>
      <c r="I35" s="109"/>
      <c r="K35" s="94"/>
      <c r="L35" s="95"/>
    </row>
    <row r="36" spans="1:13" s="80" customFormat="1" ht="24" customHeight="1" thickBot="1">
      <c r="A36" s="123" t="s">
        <v>82</v>
      </c>
      <c r="B36" s="88">
        <v>13573980</v>
      </c>
      <c r="C36" s="89">
        <v>99.95</v>
      </c>
      <c r="D36" s="88">
        <v>14923023</v>
      </c>
      <c r="E36" s="89">
        <v>99.95</v>
      </c>
      <c r="F36" s="90">
        <f t="shared" si="0"/>
        <v>-1349043</v>
      </c>
      <c r="G36" s="91">
        <f t="shared" si="1"/>
        <v>-9.0400115311756881</v>
      </c>
      <c r="H36" s="92"/>
      <c r="I36" s="92"/>
      <c r="K36" s="94"/>
      <c r="L36" s="95"/>
      <c r="M36" s="94"/>
    </row>
    <row r="37" spans="1:13" s="128" customFormat="1" ht="24" customHeight="1" thickBot="1">
      <c r="A37" s="124" t="s">
        <v>33</v>
      </c>
      <c r="B37" s="125">
        <v>6410</v>
      </c>
      <c r="C37" s="126">
        <v>0.05</v>
      </c>
      <c r="D37" s="125">
        <v>7469</v>
      </c>
      <c r="E37" s="126">
        <v>0.05</v>
      </c>
      <c r="F37" s="90">
        <f t="shared" si="0"/>
        <v>-1059</v>
      </c>
      <c r="G37" s="91">
        <f t="shared" si="1"/>
        <v>-14.178604900254385</v>
      </c>
      <c r="H37" s="127"/>
      <c r="I37" s="127"/>
      <c r="K37" s="94"/>
      <c r="L37" s="95"/>
    </row>
    <row r="38" spans="1:13" s="80" customFormat="1" ht="24" customHeight="1">
      <c r="A38" s="129" t="s">
        <v>83</v>
      </c>
      <c r="B38" s="130">
        <v>6410</v>
      </c>
      <c r="C38" s="131">
        <v>0.05</v>
      </c>
      <c r="D38" s="130">
        <v>7469</v>
      </c>
      <c r="E38" s="131">
        <v>0.05</v>
      </c>
      <c r="F38" s="99">
        <f t="shared" si="0"/>
        <v>-1059</v>
      </c>
      <c r="G38" s="100">
        <f t="shared" si="1"/>
        <v>-14.178604900254385</v>
      </c>
      <c r="H38" s="109"/>
      <c r="I38" s="109"/>
      <c r="K38" s="94"/>
      <c r="L38" s="95"/>
    </row>
    <row r="39" spans="1:13" s="80" customFormat="1" ht="24" customHeight="1">
      <c r="A39" s="102" t="s">
        <v>84</v>
      </c>
      <c r="B39" s="103">
        <v>0</v>
      </c>
      <c r="C39" s="132">
        <v>0</v>
      </c>
      <c r="D39" s="103">
        <v>0</v>
      </c>
      <c r="E39" s="132">
        <v>0</v>
      </c>
      <c r="F39" s="106">
        <f t="shared" si="0"/>
        <v>0</v>
      </c>
      <c r="G39" s="107">
        <v>0</v>
      </c>
      <c r="H39" s="109"/>
      <c r="I39" s="109"/>
      <c r="K39" s="94"/>
      <c r="L39" s="95"/>
    </row>
    <row r="40" spans="1:13" s="80" customFormat="1" ht="24" customHeight="1">
      <c r="A40" s="129" t="s">
        <v>85</v>
      </c>
      <c r="B40" s="103">
        <v>0</v>
      </c>
      <c r="C40" s="132">
        <v>0</v>
      </c>
      <c r="D40" s="103">
        <v>0</v>
      </c>
      <c r="E40" s="132">
        <v>0</v>
      </c>
      <c r="F40" s="116">
        <f t="shared" si="0"/>
        <v>0</v>
      </c>
      <c r="G40" s="107">
        <v>0</v>
      </c>
      <c r="H40" s="109"/>
      <c r="I40" s="109"/>
      <c r="K40" s="94"/>
      <c r="L40" s="95"/>
    </row>
    <row r="41" spans="1:13" s="80" customFormat="1" ht="24" customHeight="1" thickBot="1">
      <c r="A41" s="113" t="s">
        <v>86</v>
      </c>
      <c r="B41" s="119">
        <v>0</v>
      </c>
      <c r="C41" s="115">
        <v>0</v>
      </c>
      <c r="D41" s="119">
        <v>0</v>
      </c>
      <c r="E41" s="115">
        <v>0</v>
      </c>
      <c r="F41" s="119">
        <f t="shared" si="0"/>
        <v>0</v>
      </c>
      <c r="G41" s="107">
        <v>0</v>
      </c>
      <c r="H41" s="109"/>
      <c r="I41" s="109"/>
      <c r="K41" s="94"/>
      <c r="L41" s="95"/>
    </row>
    <row r="42" spans="1:13" s="80" customFormat="1" ht="24" customHeight="1" thickBot="1">
      <c r="A42" s="87" t="s">
        <v>87</v>
      </c>
      <c r="B42" s="88">
        <v>0</v>
      </c>
      <c r="C42" s="133">
        <v>0</v>
      </c>
      <c r="D42" s="88">
        <v>0</v>
      </c>
      <c r="E42" s="133">
        <v>0</v>
      </c>
      <c r="F42" s="90">
        <f t="shared" si="0"/>
        <v>0</v>
      </c>
      <c r="G42" s="134">
        <f>C42-E42</f>
        <v>0</v>
      </c>
      <c r="H42" s="109"/>
      <c r="I42" s="109"/>
      <c r="K42" s="94"/>
      <c r="L42" s="95"/>
    </row>
    <row r="43" spans="1:13" s="80" customFormat="1" ht="24" customHeight="1">
      <c r="A43" s="96" t="s">
        <v>88</v>
      </c>
      <c r="B43" s="135">
        <v>0</v>
      </c>
      <c r="C43" s="136">
        <v>0</v>
      </c>
      <c r="D43" s="135">
        <v>0</v>
      </c>
      <c r="E43" s="136">
        <v>0</v>
      </c>
      <c r="F43" s="106">
        <f t="shared" si="0"/>
        <v>0</v>
      </c>
      <c r="G43" s="107">
        <v>0</v>
      </c>
      <c r="H43" s="109"/>
      <c r="I43" s="109"/>
      <c r="K43" s="94"/>
      <c r="L43" s="95"/>
    </row>
    <row r="44" spans="1:13" s="80" customFormat="1" ht="24" customHeight="1">
      <c r="A44" s="102" t="s">
        <v>89</v>
      </c>
      <c r="B44" s="103">
        <v>0</v>
      </c>
      <c r="C44" s="132">
        <v>0</v>
      </c>
      <c r="D44" s="103">
        <v>0</v>
      </c>
      <c r="E44" s="132">
        <v>0</v>
      </c>
      <c r="F44" s="106">
        <f t="shared" si="0"/>
        <v>0</v>
      </c>
      <c r="G44" s="107">
        <v>0</v>
      </c>
      <c r="H44" s="109"/>
      <c r="I44" s="109"/>
      <c r="K44" s="94"/>
      <c r="L44" s="95"/>
    </row>
    <row r="45" spans="1:13" s="80" customFormat="1" ht="24" customHeight="1" thickBot="1">
      <c r="A45" s="137" t="s">
        <v>90</v>
      </c>
      <c r="B45" s="120">
        <v>0</v>
      </c>
      <c r="C45" s="115">
        <v>0</v>
      </c>
      <c r="D45" s="120">
        <v>0</v>
      </c>
      <c r="E45" s="115">
        <v>0</v>
      </c>
      <c r="F45" s="106">
        <f t="shared" si="0"/>
        <v>0</v>
      </c>
      <c r="G45" s="107">
        <v>0</v>
      </c>
      <c r="H45" s="109"/>
      <c r="I45" s="109"/>
      <c r="K45" s="94"/>
      <c r="L45" s="95"/>
    </row>
    <row r="46" spans="1:13" s="80" customFormat="1" ht="24" customHeight="1" thickBot="1">
      <c r="A46" s="138" t="s">
        <v>91</v>
      </c>
      <c r="B46" s="88">
        <v>13580390</v>
      </c>
      <c r="C46" s="89">
        <v>100</v>
      </c>
      <c r="D46" s="88">
        <v>14930492</v>
      </c>
      <c r="E46" s="89">
        <v>100</v>
      </c>
      <c r="F46" s="90">
        <f t="shared" si="0"/>
        <v>-1350102</v>
      </c>
      <c r="G46" s="91">
        <f>(F46/D46)*100</f>
        <v>-9.0425821198658429</v>
      </c>
      <c r="H46" s="92"/>
      <c r="I46" s="109"/>
      <c r="K46" s="94"/>
      <c r="L46" s="95"/>
    </row>
    <row r="47" spans="1:13" s="146" customFormat="1">
      <c r="A47" s="139" t="s">
        <v>92</v>
      </c>
      <c r="B47" s="140"/>
      <c r="C47" s="140"/>
      <c r="D47" s="141"/>
      <c r="E47" s="142"/>
      <c r="F47" s="140"/>
      <c r="G47" s="143"/>
      <c r="H47" s="144"/>
      <c r="I47" s="144"/>
      <c r="J47" s="145"/>
      <c r="K47" s="144"/>
    </row>
    <row r="48" spans="1:13" s="146" customFormat="1">
      <c r="A48" s="147"/>
      <c r="B48" s="147"/>
      <c r="C48" s="147"/>
      <c r="D48" s="148"/>
      <c r="E48" s="148"/>
      <c r="F48" s="147"/>
      <c r="G48" s="143"/>
      <c r="H48" s="144"/>
      <c r="I48" s="144"/>
      <c r="J48" s="145"/>
      <c r="K48" s="144"/>
    </row>
    <row r="49" spans="1:11" s="146" customFormat="1">
      <c r="A49" s="198"/>
      <c r="B49" s="198"/>
      <c r="C49" s="198"/>
      <c r="D49" s="198"/>
      <c r="E49" s="198"/>
      <c r="F49" s="198"/>
      <c r="G49" s="143"/>
      <c r="H49" s="144"/>
      <c r="I49" s="144"/>
      <c r="J49" s="145"/>
      <c r="K49" s="144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K88"/>
  <sheetViews>
    <sheetView showGridLines="0" view="pageBreakPreview" zoomScaleNormal="70" zoomScaleSheetLayoutView="100" zoomScalePageLayoutView="70" workbookViewId="0">
      <selection activeCell="H62" sqref="H62"/>
    </sheetView>
  </sheetViews>
  <sheetFormatPr defaultColWidth="8.6328125" defaultRowHeight="15.6"/>
  <cols>
    <col min="1" max="47" width="8.6328125" style="154"/>
    <col min="48" max="48" width="8.6328125" style="151"/>
    <col min="49" max="50" width="11.81640625" style="152" customWidth="1"/>
    <col min="51" max="51" width="11.81640625" style="153" customWidth="1"/>
    <col min="52" max="54" width="8.6328125" style="152"/>
    <col min="55" max="57" width="8.6328125" style="154"/>
    <col min="58" max="58" width="10.54296875" style="154" customWidth="1"/>
    <col min="59" max="59" width="10.453125" style="154" customWidth="1"/>
    <col min="60" max="60" width="9.54296875" style="154" customWidth="1"/>
    <col min="61" max="16384" width="8.6328125" style="154"/>
  </cols>
  <sheetData>
    <row r="1" spans="1:63" ht="28.2">
      <c r="A1" s="199" t="s">
        <v>93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50"/>
      <c r="AY1" s="153" t="s">
        <v>94</v>
      </c>
      <c r="BB1" s="152" t="s">
        <v>95</v>
      </c>
    </row>
    <row r="2" spans="1:63" ht="19.95" customHeight="1">
      <c r="AV2" s="150" t="s">
        <v>96</v>
      </c>
      <c r="AW2" s="155" t="s">
        <v>97</v>
      </c>
      <c r="AX2" s="152" t="s">
        <v>98</v>
      </c>
      <c r="AY2" s="153" t="s">
        <v>99</v>
      </c>
      <c r="AZ2" s="155" t="s">
        <v>97</v>
      </c>
      <c r="BA2" s="152" t="s">
        <v>98</v>
      </c>
      <c r="BB2" s="152" t="s">
        <v>99</v>
      </c>
    </row>
    <row r="3" spans="1:63" ht="19.95" customHeight="1">
      <c r="AV3" s="151" t="s">
        <v>100</v>
      </c>
      <c r="AW3" s="152">
        <v>12523956</v>
      </c>
      <c r="AX3" s="152">
        <v>11373881</v>
      </c>
      <c r="AY3" s="153">
        <v>704021</v>
      </c>
      <c r="AZ3" s="152">
        <v>12523.956</v>
      </c>
      <c r="BA3" s="152">
        <v>11373.880999999999</v>
      </c>
      <c r="BB3" s="152">
        <v>704.02099999999996</v>
      </c>
      <c r="BC3" s="151"/>
      <c r="BE3" s="156" t="s">
        <v>101</v>
      </c>
      <c r="BF3" s="157">
        <v>1235735</v>
      </c>
      <c r="BG3" s="158">
        <v>1149087</v>
      </c>
      <c r="BH3" s="159">
        <v>86103</v>
      </c>
      <c r="BI3" s="158">
        <f t="shared" ref="BI3:BK34" si="0">BF3/1000</f>
        <v>1235.7349999999999</v>
      </c>
      <c r="BJ3" s="158">
        <f t="shared" si="0"/>
        <v>1149.087</v>
      </c>
      <c r="BK3" s="158">
        <f t="shared" si="0"/>
        <v>86.102999999999994</v>
      </c>
    </row>
    <row r="4" spans="1:63" ht="19.95" customHeight="1">
      <c r="AV4" s="151" t="s">
        <v>102</v>
      </c>
      <c r="AW4" s="152">
        <v>9020115</v>
      </c>
      <c r="AX4" s="152">
        <v>8459595</v>
      </c>
      <c r="AY4" s="153">
        <v>347741</v>
      </c>
      <c r="AZ4" s="152">
        <v>9020.1149999999998</v>
      </c>
      <c r="BA4" s="152">
        <v>8459.5949999999993</v>
      </c>
      <c r="BB4" s="152">
        <v>347.74099999999999</v>
      </c>
      <c r="BC4" s="151"/>
      <c r="BE4" s="156" t="s">
        <v>103</v>
      </c>
      <c r="BF4" s="157">
        <v>1577800</v>
      </c>
      <c r="BG4" s="158">
        <v>1311254</v>
      </c>
      <c r="BH4" s="159">
        <v>261223</v>
      </c>
      <c r="BI4" s="158">
        <f t="shared" si="0"/>
        <v>1577.8</v>
      </c>
      <c r="BJ4" s="158">
        <f t="shared" si="0"/>
        <v>1311.2539999999999</v>
      </c>
      <c r="BK4" s="158">
        <f t="shared" si="0"/>
        <v>261.22300000000001</v>
      </c>
    </row>
    <row r="5" spans="1:63" ht="19.95" customHeight="1">
      <c r="AV5" s="151" t="s">
        <v>104</v>
      </c>
      <c r="AW5" s="152">
        <v>11713699</v>
      </c>
      <c r="AX5" s="152">
        <v>10776315</v>
      </c>
      <c r="AY5" s="153">
        <v>606026</v>
      </c>
      <c r="AZ5" s="152">
        <v>11713.699000000001</v>
      </c>
      <c r="BA5" s="152">
        <v>10776.315000000001</v>
      </c>
      <c r="BB5" s="152">
        <v>606.02599999999995</v>
      </c>
      <c r="BC5" s="151" t="s">
        <v>104</v>
      </c>
      <c r="BE5" s="156" t="s">
        <v>105</v>
      </c>
      <c r="BF5" s="157">
        <v>1910058</v>
      </c>
      <c r="BG5" s="158">
        <v>1669183</v>
      </c>
      <c r="BH5" s="159">
        <v>237751</v>
      </c>
      <c r="BI5" s="158">
        <f t="shared" si="0"/>
        <v>1910.058</v>
      </c>
      <c r="BJ5" s="158">
        <f t="shared" si="0"/>
        <v>1669.183</v>
      </c>
      <c r="BK5" s="158">
        <f t="shared" si="0"/>
        <v>237.751</v>
      </c>
    </row>
    <row r="6" spans="1:63" ht="19.95" customHeight="1">
      <c r="AV6" s="151" t="s">
        <v>106</v>
      </c>
      <c r="AW6" s="152">
        <v>11768561</v>
      </c>
      <c r="AX6" s="152">
        <v>10728918</v>
      </c>
      <c r="AY6" s="153">
        <v>652393</v>
      </c>
      <c r="AZ6" s="152">
        <v>11768.561</v>
      </c>
      <c r="BA6" s="152">
        <v>10728.918</v>
      </c>
      <c r="BB6" s="152">
        <v>652.39300000000003</v>
      </c>
      <c r="BC6" s="151"/>
      <c r="BE6" s="156" t="s">
        <v>107</v>
      </c>
      <c r="BF6" s="157">
        <v>1642499</v>
      </c>
      <c r="BG6" s="158">
        <v>1325977</v>
      </c>
      <c r="BH6" s="159">
        <v>297295</v>
      </c>
      <c r="BI6" s="158">
        <f t="shared" si="0"/>
        <v>1642.499</v>
      </c>
      <c r="BJ6" s="158">
        <f t="shared" si="0"/>
        <v>1325.9770000000001</v>
      </c>
      <c r="BK6" s="158">
        <f t="shared" si="0"/>
        <v>297.29500000000002</v>
      </c>
    </row>
    <row r="7" spans="1:63" ht="19.95" customHeight="1">
      <c r="AV7" s="151" t="s">
        <v>108</v>
      </c>
      <c r="AW7" s="152">
        <v>14520917</v>
      </c>
      <c r="AX7" s="152">
        <v>13192471</v>
      </c>
      <c r="AY7" s="153">
        <v>841324</v>
      </c>
      <c r="AZ7" s="152">
        <v>14520.916999999999</v>
      </c>
      <c r="BA7" s="152">
        <v>13192.471</v>
      </c>
      <c r="BB7" s="152">
        <v>841.32399999999996</v>
      </c>
      <c r="BC7" s="151"/>
      <c r="BE7" s="156" t="s">
        <v>109</v>
      </c>
      <c r="BF7" s="157">
        <v>1683150</v>
      </c>
      <c r="BG7" s="158">
        <v>1495026</v>
      </c>
      <c r="BH7" s="159">
        <v>188124</v>
      </c>
      <c r="BI7" s="158">
        <f t="shared" si="0"/>
        <v>1683.15</v>
      </c>
      <c r="BJ7" s="158">
        <f t="shared" si="0"/>
        <v>1495.0260000000001</v>
      </c>
      <c r="BK7" s="158">
        <f t="shared" si="0"/>
        <v>188.124</v>
      </c>
    </row>
    <row r="8" spans="1:63" ht="19.95" customHeight="1">
      <c r="AV8" s="151" t="s">
        <v>110</v>
      </c>
      <c r="AW8" s="152">
        <v>11715533</v>
      </c>
      <c r="AX8" s="152">
        <v>10698044</v>
      </c>
      <c r="AY8" s="153">
        <v>649559</v>
      </c>
      <c r="AZ8" s="152">
        <v>11715.532999999999</v>
      </c>
      <c r="BA8" s="152">
        <v>10698.044</v>
      </c>
      <c r="BB8" s="152">
        <v>649.55899999999997</v>
      </c>
      <c r="BC8" s="151" t="s">
        <v>110</v>
      </c>
      <c r="BE8" s="156" t="s">
        <v>111</v>
      </c>
      <c r="BF8" s="157">
        <v>2181734</v>
      </c>
      <c r="BG8" s="158">
        <v>1693392</v>
      </c>
      <c r="BH8" s="159">
        <v>482424</v>
      </c>
      <c r="BI8" s="158">
        <f t="shared" si="0"/>
        <v>2181.7339999999999</v>
      </c>
      <c r="BJ8" s="158">
        <f t="shared" si="0"/>
        <v>1693.3920000000001</v>
      </c>
      <c r="BK8" s="158">
        <f t="shared" si="0"/>
        <v>482.42399999999998</v>
      </c>
    </row>
    <row r="9" spans="1:63" ht="19.95" customHeight="1">
      <c r="AV9" s="151" t="s">
        <v>112</v>
      </c>
      <c r="AW9" s="152">
        <v>12890504</v>
      </c>
      <c r="AX9" s="152">
        <v>11883155</v>
      </c>
      <c r="AY9" s="153">
        <v>550857</v>
      </c>
      <c r="AZ9" s="152">
        <v>12890.504000000001</v>
      </c>
      <c r="BA9" s="152">
        <v>11883.155000000001</v>
      </c>
      <c r="BB9" s="152">
        <v>550.85699999999997</v>
      </c>
      <c r="BC9" s="151"/>
      <c r="BE9" s="156" t="s">
        <v>113</v>
      </c>
      <c r="BF9" s="157">
        <v>2431119</v>
      </c>
      <c r="BG9" s="158">
        <v>1980560</v>
      </c>
      <c r="BH9" s="159">
        <v>433023</v>
      </c>
      <c r="BI9" s="158">
        <f t="shared" si="0"/>
        <v>2431.1190000000001</v>
      </c>
      <c r="BJ9" s="158">
        <f t="shared" si="0"/>
        <v>1980.56</v>
      </c>
      <c r="BK9" s="158">
        <f t="shared" si="0"/>
        <v>433.02300000000002</v>
      </c>
    </row>
    <row r="10" spans="1:63" ht="19.95" customHeight="1">
      <c r="AV10" s="151" t="s">
        <v>114</v>
      </c>
      <c r="AW10" s="152">
        <v>12695430</v>
      </c>
      <c r="AX10" s="152">
        <v>11689761</v>
      </c>
      <c r="AY10" s="153">
        <v>619494</v>
      </c>
      <c r="AZ10" s="152">
        <v>12695.43</v>
      </c>
      <c r="BA10" s="152">
        <v>11689.761</v>
      </c>
      <c r="BB10" s="152">
        <v>619.49400000000003</v>
      </c>
      <c r="BC10" s="151"/>
      <c r="BE10" s="156" t="s">
        <v>115</v>
      </c>
      <c r="BF10" s="157">
        <v>3340846</v>
      </c>
      <c r="BG10" s="158">
        <v>2872861</v>
      </c>
      <c r="BH10" s="159">
        <v>439052</v>
      </c>
      <c r="BI10" s="158">
        <f t="shared" si="0"/>
        <v>3340.846</v>
      </c>
      <c r="BJ10" s="158">
        <f t="shared" si="0"/>
        <v>2872.8609999999999</v>
      </c>
      <c r="BK10" s="158">
        <f t="shared" si="0"/>
        <v>439.05200000000002</v>
      </c>
    </row>
    <row r="11" spans="1:63" ht="19.95" customHeight="1">
      <c r="AV11" s="151" t="s">
        <v>116</v>
      </c>
      <c r="AW11" s="152">
        <v>11656347</v>
      </c>
      <c r="AX11" s="152">
        <v>10727910</v>
      </c>
      <c r="AY11" s="153">
        <v>547766</v>
      </c>
      <c r="AZ11" s="152">
        <v>11656.347</v>
      </c>
      <c r="BA11" s="152">
        <v>10727.91</v>
      </c>
      <c r="BB11" s="152">
        <v>547.76599999999996</v>
      </c>
      <c r="BC11" s="151" t="s">
        <v>116</v>
      </c>
      <c r="BE11" s="156" t="s">
        <v>117</v>
      </c>
      <c r="BF11" s="157">
        <v>2581612</v>
      </c>
      <c r="BG11" s="158">
        <v>2293359</v>
      </c>
      <c r="BH11" s="159">
        <v>284503</v>
      </c>
      <c r="BI11" s="158">
        <f t="shared" si="0"/>
        <v>2581.6120000000001</v>
      </c>
      <c r="BJ11" s="158">
        <f t="shared" si="0"/>
        <v>2293.3589999999999</v>
      </c>
      <c r="BK11" s="158">
        <f t="shared" si="0"/>
        <v>284.50299999999999</v>
      </c>
    </row>
    <row r="12" spans="1:63" ht="19.95" customHeight="1">
      <c r="AV12" s="151" t="s">
        <v>118</v>
      </c>
      <c r="AW12" s="152">
        <v>11903546</v>
      </c>
      <c r="AX12" s="152">
        <v>11067561</v>
      </c>
      <c r="AY12" s="153">
        <v>486340</v>
      </c>
      <c r="AZ12" s="152">
        <v>11903.546</v>
      </c>
      <c r="BA12" s="152">
        <v>11067.561</v>
      </c>
      <c r="BB12" s="152">
        <v>486.34</v>
      </c>
      <c r="BC12" s="151"/>
      <c r="BE12" s="156" t="s">
        <v>119</v>
      </c>
      <c r="BF12" s="157">
        <v>3980031</v>
      </c>
      <c r="BG12" s="158">
        <v>3365183</v>
      </c>
      <c r="BH12" s="159">
        <v>558424</v>
      </c>
      <c r="BI12" s="158">
        <f t="shared" si="0"/>
        <v>3980.0309999999999</v>
      </c>
      <c r="BJ12" s="158">
        <f t="shared" si="0"/>
        <v>3365.183</v>
      </c>
      <c r="BK12" s="158">
        <f t="shared" si="0"/>
        <v>558.42399999999998</v>
      </c>
    </row>
    <row r="13" spans="1:63" ht="19.95" customHeight="1">
      <c r="AV13" s="151" t="s">
        <v>120</v>
      </c>
      <c r="AW13" s="152">
        <v>11487524</v>
      </c>
      <c r="AX13" s="152">
        <v>10741008</v>
      </c>
      <c r="AY13" s="153">
        <v>399187</v>
      </c>
      <c r="AZ13" s="152">
        <v>11487.523999999999</v>
      </c>
      <c r="BA13" s="152">
        <v>10741.008</v>
      </c>
      <c r="BB13" s="152">
        <v>399.18700000000001</v>
      </c>
      <c r="BC13" s="151"/>
      <c r="BE13" s="156" t="s">
        <v>121</v>
      </c>
      <c r="BF13" s="157">
        <v>4245477</v>
      </c>
      <c r="BG13" s="158">
        <v>3434169</v>
      </c>
      <c r="BH13" s="159">
        <v>784338</v>
      </c>
      <c r="BI13" s="158">
        <f t="shared" si="0"/>
        <v>4245.4769999999999</v>
      </c>
      <c r="BJ13" s="158">
        <f t="shared" si="0"/>
        <v>3434.1689999999999</v>
      </c>
      <c r="BK13" s="158">
        <f t="shared" si="0"/>
        <v>784.33799999999997</v>
      </c>
    </row>
    <row r="14" spans="1:63" ht="19.95" customHeight="1">
      <c r="AV14" s="151" t="s">
        <v>122</v>
      </c>
      <c r="AW14" s="152">
        <v>10888925</v>
      </c>
      <c r="AX14" s="152">
        <v>10162943</v>
      </c>
      <c r="AY14" s="153">
        <v>347454</v>
      </c>
      <c r="AZ14" s="152">
        <v>10888.924999999999</v>
      </c>
      <c r="BA14" s="152">
        <v>10162.942999999999</v>
      </c>
      <c r="BB14" s="152">
        <v>347.45400000000001</v>
      </c>
      <c r="BC14" s="151" t="s">
        <v>122</v>
      </c>
      <c r="BE14" s="156" t="s">
        <v>123</v>
      </c>
      <c r="BF14" s="157">
        <v>4083032</v>
      </c>
      <c r="BG14" s="158">
        <v>3252826</v>
      </c>
      <c r="BH14" s="159">
        <v>819943</v>
      </c>
      <c r="BI14" s="158">
        <f t="shared" si="0"/>
        <v>4083.0320000000002</v>
      </c>
      <c r="BJ14" s="158">
        <f t="shared" si="0"/>
        <v>3252.826</v>
      </c>
      <c r="BK14" s="158">
        <f t="shared" si="0"/>
        <v>819.94299999999998</v>
      </c>
    </row>
    <row r="15" spans="1:63" ht="19.95" customHeight="1">
      <c r="AV15" s="151" t="s">
        <v>124</v>
      </c>
      <c r="AW15" s="152">
        <v>17205163</v>
      </c>
      <c r="AX15" s="152">
        <v>16306900</v>
      </c>
      <c r="AY15" s="153">
        <v>500675</v>
      </c>
      <c r="AZ15" s="152">
        <v>17205.163</v>
      </c>
      <c r="BA15" s="152">
        <v>16306.9</v>
      </c>
      <c r="BB15" s="152">
        <v>500.67500000000001</v>
      </c>
      <c r="BC15" s="151"/>
      <c r="BE15" s="156" t="s">
        <v>125</v>
      </c>
      <c r="BF15" s="157">
        <v>4626743</v>
      </c>
      <c r="BG15" s="158">
        <v>3924629</v>
      </c>
      <c r="BH15" s="159">
        <v>700770</v>
      </c>
      <c r="BI15" s="158">
        <f t="shared" si="0"/>
        <v>4626.7430000000004</v>
      </c>
      <c r="BJ15" s="158">
        <f t="shared" si="0"/>
        <v>3924.6289999999999</v>
      </c>
      <c r="BK15" s="158">
        <f t="shared" si="0"/>
        <v>700.77</v>
      </c>
    </row>
    <row r="16" spans="1:63" ht="19.95" customHeight="1">
      <c r="AV16" s="151" t="s">
        <v>126</v>
      </c>
      <c r="AW16" s="152">
        <v>13659581</v>
      </c>
      <c r="AX16" s="152">
        <v>12781739</v>
      </c>
      <c r="AY16" s="153">
        <v>441207</v>
      </c>
      <c r="AZ16" s="152">
        <v>13659.581</v>
      </c>
      <c r="BA16" s="152">
        <v>12781.739</v>
      </c>
      <c r="BB16" s="152">
        <v>441.20699999999999</v>
      </c>
      <c r="BC16" s="151"/>
      <c r="BE16" s="156" t="s">
        <v>127</v>
      </c>
      <c r="BF16" s="157">
        <v>4965032</v>
      </c>
      <c r="BG16" s="158">
        <v>3760509</v>
      </c>
      <c r="BH16" s="159">
        <v>1150216</v>
      </c>
      <c r="BI16" s="158">
        <f t="shared" si="0"/>
        <v>4965.0320000000002</v>
      </c>
      <c r="BJ16" s="158">
        <f t="shared" si="0"/>
        <v>3760.509</v>
      </c>
      <c r="BK16" s="158">
        <f t="shared" si="0"/>
        <v>1150.2159999999999</v>
      </c>
    </row>
    <row r="17" spans="1:63" ht="19.95" customHeight="1">
      <c r="AV17" s="151" t="s">
        <v>128</v>
      </c>
      <c r="AW17" s="152">
        <v>14599945</v>
      </c>
      <c r="AX17" s="152">
        <v>13114019</v>
      </c>
      <c r="AY17" s="153">
        <v>771179</v>
      </c>
      <c r="AZ17" s="152">
        <v>14599.945</v>
      </c>
      <c r="BA17" s="152">
        <v>13114.019</v>
      </c>
      <c r="BB17" s="152">
        <v>771.17899999999997</v>
      </c>
      <c r="BC17" s="151" t="s">
        <v>128</v>
      </c>
      <c r="BE17" s="156" t="s">
        <v>129</v>
      </c>
      <c r="BF17" s="157">
        <v>4773622</v>
      </c>
      <c r="BG17" s="158">
        <v>3544338</v>
      </c>
      <c r="BH17" s="159">
        <v>1213345</v>
      </c>
      <c r="BI17" s="158">
        <f t="shared" si="0"/>
        <v>4773.6220000000003</v>
      </c>
      <c r="BJ17" s="158">
        <f t="shared" si="0"/>
        <v>3544.3380000000002</v>
      </c>
      <c r="BK17" s="158">
        <f t="shared" si="0"/>
        <v>1213.345</v>
      </c>
    </row>
    <row r="18" spans="1:63" ht="19.95" customHeight="1">
      <c r="AV18" s="151" t="s">
        <v>130</v>
      </c>
      <c r="AW18" s="152">
        <v>13973265</v>
      </c>
      <c r="AX18" s="152">
        <v>12679576</v>
      </c>
      <c r="AY18" s="153">
        <v>605394</v>
      </c>
      <c r="AZ18" s="152">
        <v>13973.264999999999</v>
      </c>
      <c r="BA18" s="152">
        <v>12679.575999999999</v>
      </c>
      <c r="BB18" s="152">
        <v>605.39400000000001</v>
      </c>
      <c r="BC18" s="151"/>
      <c r="BE18" s="156" t="s">
        <v>131</v>
      </c>
      <c r="BF18" s="157">
        <v>4898809</v>
      </c>
      <c r="BG18" s="158">
        <v>3708636</v>
      </c>
      <c r="BH18" s="159">
        <v>1183017</v>
      </c>
      <c r="BI18" s="158">
        <f t="shared" si="0"/>
        <v>4898.8090000000002</v>
      </c>
      <c r="BJ18" s="158">
        <f t="shared" si="0"/>
        <v>3708.636</v>
      </c>
      <c r="BK18" s="158">
        <f t="shared" si="0"/>
        <v>1183.0170000000001</v>
      </c>
    </row>
    <row r="19" spans="1:63" ht="19.95" customHeight="1">
      <c r="AV19" s="151" t="s">
        <v>132</v>
      </c>
      <c r="AW19" s="152">
        <v>12020442</v>
      </c>
      <c r="AX19" s="152">
        <v>10624448</v>
      </c>
      <c r="AY19" s="153">
        <v>748472</v>
      </c>
      <c r="AZ19" s="152">
        <v>12020.441999999999</v>
      </c>
      <c r="BA19" s="152">
        <v>10624.448</v>
      </c>
      <c r="BB19" s="152">
        <v>748.47199999999998</v>
      </c>
      <c r="BC19" s="151"/>
      <c r="BE19" s="156" t="s">
        <v>133</v>
      </c>
      <c r="BF19" s="157">
        <v>5773305</v>
      </c>
      <c r="BG19" s="158">
        <v>5006039</v>
      </c>
      <c r="BH19" s="159">
        <v>759679</v>
      </c>
      <c r="BI19" s="158">
        <f t="shared" si="0"/>
        <v>5773.3050000000003</v>
      </c>
      <c r="BJ19" s="158">
        <f t="shared" si="0"/>
        <v>5006.0389999999998</v>
      </c>
      <c r="BK19" s="158">
        <f t="shared" si="0"/>
        <v>759.67899999999997</v>
      </c>
    </row>
    <row r="20" spans="1:63" ht="19.95" customHeight="1">
      <c r="AV20" s="151" t="s">
        <v>134</v>
      </c>
      <c r="AW20" s="160">
        <v>11432368</v>
      </c>
      <c r="AX20" s="160">
        <v>10364627</v>
      </c>
      <c r="AY20" s="153">
        <v>620047</v>
      </c>
      <c r="AZ20" s="152">
        <v>11432.368</v>
      </c>
      <c r="BA20" s="152">
        <v>10364.627</v>
      </c>
      <c r="BB20" s="152">
        <v>620.04700000000003</v>
      </c>
      <c r="BC20" s="151" t="s">
        <v>134</v>
      </c>
      <c r="BE20" s="156" t="s">
        <v>135</v>
      </c>
      <c r="BF20" s="157">
        <v>6350635</v>
      </c>
      <c r="BG20" s="158">
        <v>4892798</v>
      </c>
      <c r="BH20" s="159">
        <v>1441170</v>
      </c>
      <c r="BI20" s="158">
        <f t="shared" si="0"/>
        <v>6350.6350000000002</v>
      </c>
      <c r="BJ20" s="158">
        <f t="shared" si="0"/>
        <v>4892.7979999999998</v>
      </c>
      <c r="BK20" s="158">
        <f t="shared" si="0"/>
        <v>1441.17</v>
      </c>
    </row>
    <row r="21" spans="1:63" ht="19.95" customHeight="1">
      <c r="AV21" s="151" t="s">
        <v>136</v>
      </c>
      <c r="AW21" s="152">
        <v>12755431</v>
      </c>
      <c r="AX21" s="152">
        <v>11467656</v>
      </c>
      <c r="AY21" s="153">
        <v>700966</v>
      </c>
      <c r="AZ21" s="152">
        <v>12755.431</v>
      </c>
      <c r="BA21" s="152">
        <v>11467.656000000001</v>
      </c>
      <c r="BB21" s="152">
        <v>700.96600000000001</v>
      </c>
      <c r="BC21" s="151"/>
      <c r="BE21" s="156" t="s">
        <v>137</v>
      </c>
      <c r="BF21" s="157">
        <v>7029569</v>
      </c>
      <c r="BG21" s="158">
        <v>5576623</v>
      </c>
      <c r="BH21" s="159">
        <v>1437864</v>
      </c>
      <c r="BI21" s="158">
        <f t="shared" si="0"/>
        <v>7029.5690000000004</v>
      </c>
      <c r="BJ21" s="158">
        <f t="shared" si="0"/>
        <v>5576.6229999999996</v>
      </c>
      <c r="BK21" s="158">
        <f t="shared" si="0"/>
        <v>1437.864</v>
      </c>
    </row>
    <row r="22" spans="1:63" ht="19.95" customHeight="1">
      <c r="AV22" s="151" t="s">
        <v>138</v>
      </c>
      <c r="AW22" s="152">
        <v>12013190</v>
      </c>
      <c r="AX22" s="152">
        <v>11016323</v>
      </c>
      <c r="AY22" s="153">
        <v>529477</v>
      </c>
      <c r="AZ22" s="152">
        <v>12013.19</v>
      </c>
      <c r="BA22" s="152">
        <v>11016.323</v>
      </c>
      <c r="BB22" s="152">
        <v>529.47699999999998</v>
      </c>
      <c r="BC22" s="151"/>
      <c r="BE22" s="156" t="s">
        <v>139</v>
      </c>
      <c r="BF22" s="157">
        <v>7041978</v>
      </c>
      <c r="BG22" s="158">
        <v>5826624</v>
      </c>
      <c r="BH22" s="159">
        <v>1185914</v>
      </c>
      <c r="BI22" s="158">
        <f t="shared" si="0"/>
        <v>7041.9780000000001</v>
      </c>
      <c r="BJ22" s="158">
        <f t="shared" si="0"/>
        <v>5826.6239999999998</v>
      </c>
      <c r="BK22" s="158">
        <f t="shared" si="0"/>
        <v>1185.914</v>
      </c>
    </row>
    <row r="23" spans="1:63" ht="19.95" customHeight="1">
      <c r="AV23" s="151" t="s">
        <v>140</v>
      </c>
      <c r="AW23" s="160">
        <v>14535390</v>
      </c>
      <c r="AX23" s="160">
        <v>13367321</v>
      </c>
      <c r="AY23" s="161">
        <v>672338</v>
      </c>
      <c r="AZ23" s="152">
        <v>14535.39</v>
      </c>
      <c r="BA23" s="152">
        <v>13367.321</v>
      </c>
      <c r="BB23" s="152">
        <v>672.33799999999997</v>
      </c>
      <c r="BC23" s="151" t="s">
        <v>140</v>
      </c>
      <c r="BE23" s="156" t="s">
        <v>141</v>
      </c>
      <c r="BF23" s="157">
        <v>7208957</v>
      </c>
      <c r="BG23" s="158">
        <v>6304659</v>
      </c>
      <c r="BH23" s="159">
        <v>873851</v>
      </c>
      <c r="BI23" s="158">
        <f t="shared" si="0"/>
        <v>7208.9570000000003</v>
      </c>
      <c r="BJ23" s="158">
        <f t="shared" si="0"/>
        <v>6304.6589999999997</v>
      </c>
      <c r="BK23" s="158">
        <f t="shared" si="0"/>
        <v>873.851</v>
      </c>
    </row>
    <row r="24" spans="1:63" ht="19.95" customHeight="1">
      <c r="AV24" s="151" t="s">
        <v>142</v>
      </c>
      <c r="AW24" s="152">
        <v>13986038</v>
      </c>
      <c r="AX24" s="152">
        <v>12836457</v>
      </c>
      <c r="AY24" s="153">
        <v>640597</v>
      </c>
      <c r="AZ24" s="152">
        <v>13986.038</v>
      </c>
      <c r="BA24" s="152">
        <v>12836.457</v>
      </c>
      <c r="BB24" s="152">
        <v>640.59699999999998</v>
      </c>
      <c r="BC24" s="151"/>
      <c r="BE24" s="156" t="s">
        <v>143</v>
      </c>
      <c r="BF24" s="157">
        <v>7654289</v>
      </c>
      <c r="BG24" s="158">
        <v>6153711</v>
      </c>
      <c r="BH24" s="159">
        <v>1452401</v>
      </c>
      <c r="BI24" s="158">
        <f t="shared" si="0"/>
        <v>7654.2889999999998</v>
      </c>
      <c r="BJ24" s="158">
        <f t="shared" si="0"/>
        <v>6153.7110000000002</v>
      </c>
      <c r="BK24" s="158">
        <f t="shared" si="0"/>
        <v>1452.4010000000001</v>
      </c>
    </row>
    <row r="25" spans="1:63" ht="19.95" customHeight="1">
      <c r="AV25" s="151" t="s">
        <v>144</v>
      </c>
      <c r="AW25" s="152">
        <v>12828289</v>
      </c>
      <c r="AX25" s="152">
        <v>12047414</v>
      </c>
      <c r="AY25" s="153">
        <v>441537</v>
      </c>
      <c r="AZ25" s="152">
        <v>12828.289000000001</v>
      </c>
      <c r="BA25" s="152">
        <v>12047.414000000001</v>
      </c>
      <c r="BB25" s="152">
        <v>441.53699999999998</v>
      </c>
      <c r="BC25" s="151"/>
      <c r="BE25" s="156" t="s">
        <v>145</v>
      </c>
      <c r="BF25" s="157">
        <v>5826558</v>
      </c>
      <c r="BG25" s="158">
        <v>4313923</v>
      </c>
      <c r="BH25" s="159">
        <v>1473252</v>
      </c>
      <c r="BI25" s="158">
        <f t="shared" si="0"/>
        <v>5826.558</v>
      </c>
      <c r="BJ25" s="158">
        <f t="shared" si="0"/>
        <v>4313.9229999999998</v>
      </c>
      <c r="BK25" s="158">
        <f t="shared" si="0"/>
        <v>1473.252</v>
      </c>
    </row>
    <row r="26" spans="1:63" ht="19.95" customHeight="1">
      <c r="AV26" s="151" t="s">
        <v>146</v>
      </c>
      <c r="AW26" s="152">
        <v>13239672</v>
      </c>
      <c r="AX26" s="152">
        <v>12483620</v>
      </c>
      <c r="AY26" s="153">
        <v>288851</v>
      </c>
      <c r="AZ26" s="152">
        <v>13239.672</v>
      </c>
      <c r="BA26" s="152">
        <v>12483.62</v>
      </c>
      <c r="BB26" s="152">
        <v>288.851</v>
      </c>
      <c r="BC26" s="151" t="s">
        <v>146</v>
      </c>
      <c r="BE26" s="156" t="s">
        <v>147</v>
      </c>
      <c r="BF26" s="157">
        <v>8841649</v>
      </c>
      <c r="BG26" s="158">
        <v>6423127</v>
      </c>
      <c r="BH26" s="159">
        <v>2386212</v>
      </c>
      <c r="BI26" s="158">
        <f t="shared" si="0"/>
        <v>8841.6489999999994</v>
      </c>
      <c r="BJ26" s="158">
        <f t="shared" si="0"/>
        <v>6423.1270000000004</v>
      </c>
      <c r="BK26" s="158">
        <f t="shared" si="0"/>
        <v>2386.212</v>
      </c>
    </row>
    <row r="27" spans="1:63" ht="19.95" customHeight="1">
      <c r="AV27" s="151" t="s">
        <v>148</v>
      </c>
      <c r="AW27" s="152">
        <v>15149333</v>
      </c>
      <c r="AX27" s="152">
        <v>14134246</v>
      </c>
      <c r="AY27" s="153">
        <v>523034</v>
      </c>
      <c r="AZ27" s="152">
        <v>15149.333000000001</v>
      </c>
      <c r="BA27" s="152">
        <v>14134.245999999999</v>
      </c>
      <c r="BB27" s="152">
        <v>523.03399999999999</v>
      </c>
      <c r="BC27" s="162"/>
      <c r="BE27" s="156" t="s">
        <v>149</v>
      </c>
      <c r="BF27" s="157">
        <v>6997763</v>
      </c>
      <c r="BG27" s="158">
        <v>4793839</v>
      </c>
      <c r="BH27" s="159">
        <v>1954145</v>
      </c>
      <c r="BI27" s="158">
        <f t="shared" si="0"/>
        <v>6997.7629999999999</v>
      </c>
      <c r="BJ27" s="158">
        <f t="shared" si="0"/>
        <v>4793.8389999999999</v>
      </c>
      <c r="BK27" s="158">
        <f t="shared" si="0"/>
        <v>1954.145</v>
      </c>
    </row>
    <row r="28" spans="1:63" ht="19.95" customHeight="1">
      <c r="AV28" s="151" t="s">
        <v>150</v>
      </c>
      <c r="AW28" s="152">
        <v>9956771</v>
      </c>
      <c r="AX28" s="152">
        <v>9383149</v>
      </c>
      <c r="AY28" s="153">
        <v>316338</v>
      </c>
      <c r="AZ28" s="152">
        <v>9956.7710000000006</v>
      </c>
      <c r="BA28" s="152">
        <v>9383.1489999999994</v>
      </c>
      <c r="BB28" s="152">
        <v>316.33800000000002</v>
      </c>
      <c r="BC28" s="162"/>
      <c r="BE28" s="156" t="s">
        <v>151</v>
      </c>
      <c r="BF28" s="157">
        <v>8686972.5</v>
      </c>
      <c r="BG28" s="158">
        <v>5808833</v>
      </c>
      <c r="BH28" s="159">
        <v>2623982</v>
      </c>
      <c r="BI28" s="158">
        <f t="shared" si="0"/>
        <v>8686.9724999999999</v>
      </c>
      <c r="BJ28" s="158">
        <f t="shared" si="0"/>
        <v>5808.8329999999996</v>
      </c>
      <c r="BK28" s="158">
        <f t="shared" si="0"/>
        <v>2623.982</v>
      </c>
    </row>
    <row r="29" spans="1:63" ht="19.95" customHeight="1">
      <c r="AV29" s="151" t="s">
        <v>152</v>
      </c>
      <c r="AW29" s="152">
        <v>14340478</v>
      </c>
      <c r="AX29" s="152">
        <v>13514628</v>
      </c>
      <c r="AY29" s="153">
        <v>475403</v>
      </c>
      <c r="AZ29" s="152">
        <v>14340.477999999999</v>
      </c>
      <c r="BA29" s="152">
        <v>13514.628000000001</v>
      </c>
      <c r="BB29" s="152">
        <v>475.40300000000002</v>
      </c>
      <c r="BC29" s="162" t="s">
        <v>152</v>
      </c>
      <c r="BE29" s="156" t="s">
        <v>153</v>
      </c>
      <c r="BF29" s="157">
        <v>8325877</v>
      </c>
      <c r="BG29" s="158">
        <v>5494503</v>
      </c>
      <c r="BH29" s="159">
        <v>2561059</v>
      </c>
      <c r="BI29" s="158">
        <f t="shared" si="0"/>
        <v>8325.8770000000004</v>
      </c>
      <c r="BJ29" s="158">
        <f t="shared" si="0"/>
        <v>5494.5029999999997</v>
      </c>
      <c r="BK29" s="158">
        <f t="shared" si="0"/>
        <v>2561.0590000000002</v>
      </c>
    </row>
    <row r="30" spans="1:63" ht="19.95" customHeight="1">
      <c r="AV30" s="151" t="s">
        <v>154</v>
      </c>
      <c r="AW30" s="152">
        <v>13738212</v>
      </c>
      <c r="AX30" s="152">
        <v>12873806</v>
      </c>
      <c r="AY30" s="153">
        <v>448767</v>
      </c>
      <c r="AZ30" s="152">
        <v>14340.477999999999</v>
      </c>
      <c r="BA30" s="152">
        <v>13514.628000000001</v>
      </c>
      <c r="BB30" s="152">
        <v>475.40300000000002</v>
      </c>
      <c r="BC30" s="162"/>
      <c r="BE30" s="156" t="s">
        <v>155</v>
      </c>
      <c r="BF30" s="157">
        <v>8902470</v>
      </c>
      <c r="BG30" s="158">
        <v>6242920</v>
      </c>
      <c r="BH30" s="159">
        <v>2218953</v>
      </c>
      <c r="BI30" s="158">
        <f t="shared" si="0"/>
        <v>8902.4699999999993</v>
      </c>
      <c r="BJ30" s="158">
        <f t="shared" si="0"/>
        <v>6242.92</v>
      </c>
      <c r="BK30" s="158">
        <f t="shared" si="0"/>
        <v>2218.953</v>
      </c>
    </row>
    <row r="31" spans="1:63" s="164" customFormat="1" ht="17.399999999999999">
      <c r="A31" s="163"/>
      <c r="AV31" s="162" t="s">
        <v>156</v>
      </c>
      <c r="AW31" s="165">
        <v>13881805</v>
      </c>
      <c r="AX31" s="166">
        <v>12778061</v>
      </c>
      <c r="AY31" s="167">
        <v>761508</v>
      </c>
      <c r="AZ31" s="166">
        <f t="shared" ref="AZ31:BB41" si="1">AW31/1000</f>
        <v>13881.805</v>
      </c>
      <c r="BA31" s="166">
        <f t="shared" si="1"/>
        <v>12778.061</v>
      </c>
      <c r="BB31" s="166">
        <f t="shared" si="1"/>
        <v>761.50800000000004</v>
      </c>
      <c r="BC31" s="162"/>
      <c r="BE31" s="168" t="s">
        <v>157</v>
      </c>
      <c r="BF31" s="169">
        <v>10184486.5</v>
      </c>
      <c r="BG31" s="170">
        <v>6412308</v>
      </c>
      <c r="BH31" s="171">
        <v>3209750</v>
      </c>
      <c r="BI31" s="170">
        <f t="shared" si="0"/>
        <v>10184.486500000001</v>
      </c>
      <c r="BJ31" s="170">
        <f t="shared" si="0"/>
        <v>6412.308</v>
      </c>
      <c r="BK31" s="170">
        <f t="shared" si="0"/>
        <v>3209.75</v>
      </c>
    </row>
    <row r="32" spans="1:63" ht="17.399999999999999">
      <c r="A32" s="172"/>
      <c r="AV32" s="162" t="s">
        <v>158</v>
      </c>
      <c r="AW32" s="165">
        <v>14408177</v>
      </c>
      <c r="AX32" s="166">
        <v>13369029</v>
      </c>
      <c r="AY32" s="167">
        <v>610362</v>
      </c>
      <c r="AZ32" s="166">
        <f t="shared" si="1"/>
        <v>14408.177</v>
      </c>
      <c r="BA32" s="166">
        <f t="shared" si="1"/>
        <v>13369.029</v>
      </c>
      <c r="BB32" s="166">
        <f t="shared" si="1"/>
        <v>610.36199999999997</v>
      </c>
      <c r="BC32" s="162" t="s">
        <v>159</v>
      </c>
      <c r="BE32" s="156" t="s">
        <v>160</v>
      </c>
      <c r="BF32" s="157">
        <v>7444372</v>
      </c>
      <c r="BG32" s="158">
        <v>5438541</v>
      </c>
      <c r="BH32" s="159">
        <v>1767400</v>
      </c>
      <c r="BI32" s="158">
        <f t="shared" si="0"/>
        <v>7444.3720000000003</v>
      </c>
      <c r="BJ32" s="158">
        <f t="shared" si="0"/>
        <v>5438.5410000000002</v>
      </c>
      <c r="BK32" s="158">
        <f t="shared" si="0"/>
        <v>1767.4</v>
      </c>
    </row>
    <row r="33" spans="1:63" ht="17.399999999999999">
      <c r="A33" s="172"/>
      <c r="B33" s="173"/>
      <c r="C33" s="173"/>
      <c r="D33" s="173"/>
      <c r="E33" s="173"/>
      <c r="AV33" s="162" t="s">
        <v>161</v>
      </c>
      <c r="AW33" s="152">
        <v>16289604</v>
      </c>
      <c r="AX33" s="152">
        <v>15260742</v>
      </c>
      <c r="AY33" s="153">
        <v>612321</v>
      </c>
      <c r="AZ33" s="166">
        <f t="shared" si="1"/>
        <v>16289.603999999999</v>
      </c>
      <c r="BA33" s="166">
        <f t="shared" si="1"/>
        <v>15260.742</v>
      </c>
      <c r="BB33" s="166">
        <f t="shared" si="1"/>
        <v>612.32100000000003</v>
      </c>
      <c r="BC33" s="162"/>
      <c r="BE33" s="156" t="s">
        <v>162</v>
      </c>
      <c r="BF33" s="157">
        <v>9283019</v>
      </c>
      <c r="BG33" s="158">
        <v>6598816</v>
      </c>
      <c r="BH33" s="159">
        <v>2403579</v>
      </c>
      <c r="BI33" s="158">
        <f t="shared" si="0"/>
        <v>9283.0190000000002</v>
      </c>
      <c r="BJ33" s="158">
        <f t="shared" si="0"/>
        <v>6598.8159999999998</v>
      </c>
      <c r="BK33" s="158">
        <f t="shared" si="0"/>
        <v>2403.5790000000002</v>
      </c>
    </row>
    <row r="34" spans="1:63">
      <c r="AV34" s="162" t="s">
        <v>163</v>
      </c>
      <c r="AW34" s="152">
        <v>16054541</v>
      </c>
      <c r="AX34" s="152">
        <v>14640310</v>
      </c>
      <c r="AY34" s="153">
        <v>964876</v>
      </c>
      <c r="AZ34" s="166">
        <f t="shared" si="1"/>
        <v>16054.540999999999</v>
      </c>
      <c r="BA34" s="166">
        <f t="shared" si="1"/>
        <v>14640.31</v>
      </c>
      <c r="BB34" s="166">
        <f t="shared" si="1"/>
        <v>964.87599999999998</v>
      </c>
      <c r="BC34" s="162"/>
      <c r="BE34" s="156" t="s">
        <v>164</v>
      </c>
      <c r="BF34" s="157">
        <v>10309281.5</v>
      </c>
      <c r="BG34" s="158">
        <v>6878062</v>
      </c>
      <c r="BH34" s="159">
        <v>3022730</v>
      </c>
      <c r="BI34" s="158">
        <f t="shared" si="0"/>
        <v>10309.281499999999</v>
      </c>
      <c r="BJ34" s="158">
        <f t="shared" si="0"/>
        <v>6878.0619999999999</v>
      </c>
      <c r="BK34" s="158">
        <f t="shared" si="0"/>
        <v>3022.73</v>
      </c>
    </row>
    <row r="35" spans="1:63">
      <c r="AV35" s="162" t="s">
        <v>165</v>
      </c>
      <c r="AW35" s="152">
        <v>13411941</v>
      </c>
      <c r="AX35" s="152">
        <v>12407145</v>
      </c>
      <c r="AY35" s="153">
        <v>563239</v>
      </c>
      <c r="AZ35" s="152">
        <f t="shared" si="1"/>
        <v>13411.941000000001</v>
      </c>
      <c r="BA35" s="152">
        <f t="shared" si="1"/>
        <v>12407.145</v>
      </c>
      <c r="BB35" s="152">
        <f t="shared" si="1"/>
        <v>563.23900000000003</v>
      </c>
      <c r="BC35" s="162" t="s">
        <v>165</v>
      </c>
      <c r="BE35" s="156" t="s">
        <v>166</v>
      </c>
      <c r="BF35" s="157">
        <v>7194504</v>
      </c>
      <c r="BG35" s="158">
        <v>5497460</v>
      </c>
      <c r="BH35" s="159">
        <v>1439145</v>
      </c>
      <c r="BI35" s="158">
        <v>7194.5039999999999</v>
      </c>
      <c r="BJ35" s="158">
        <v>5497.46</v>
      </c>
      <c r="BK35" s="158">
        <v>1439.145</v>
      </c>
    </row>
    <row r="36" spans="1:63">
      <c r="AV36" s="162" t="s">
        <v>167</v>
      </c>
      <c r="AW36" s="152">
        <v>13160733</v>
      </c>
      <c r="AX36" s="152">
        <v>12085445</v>
      </c>
      <c r="AY36" s="153">
        <v>719444</v>
      </c>
      <c r="AZ36" s="152">
        <f t="shared" si="1"/>
        <v>13160.733</v>
      </c>
      <c r="BA36" s="152">
        <f t="shared" si="1"/>
        <v>12085.445</v>
      </c>
      <c r="BB36" s="152">
        <f t="shared" si="1"/>
        <v>719.44399999999996</v>
      </c>
      <c r="BC36" s="162"/>
      <c r="BE36" s="156" t="s">
        <v>168</v>
      </c>
      <c r="BF36" s="157">
        <v>10502584</v>
      </c>
      <c r="BG36" s="158">
        <v>6497490</v>
      </c>
      <c r="BH36" s="159">
        <v>3535101</v>
      </c>
      <c r="BI36" s="158">
        <f t="shared" ref="BI36:BK58" si="2">BF36/1000</f>
        <v>10502.584000000001</v>
      </c>
      <c r="BJ36" s="158">
        <f t="shared" si="2"/>
        <v>6497.49</v>
      </c>
      <c r="BK36" s="158">
        <f t="shared" si="2"/>
        <v>3535.1010000000001</v>
      </c>
    </row>
    <row r="37" spans="1:63">
      <c r="AV37" s="162" t="s">
        <v>169</v>
      </c>
      <c r="AW37" s="152">
        <v>11892248</v>
      </c>
      <c r="AX37" s="152">
        <v>10928330</v>
      </c>
      <c r="AY37" s="153">
        <v>588100</v>
      </c>
      <c r="AZ37" s="152">
        <f t="shared" si="1"/>
        <v>11892.248</v>
      </c>
      <c r="BA37" s="152">
        <f t="shared" si="1"/>
        <v>10928.33</v>
      </c>
      <c r="BB37" s="152">
        <f t="shared" si="1"/>
        <v>588.1</v>
      </c>
      <c r="BC37" s="162"/>
      <c r="BE37" s="156" t="s">
        <v>170</v>
      </c>
      <c r="BF37" s="157">
        <v>7949826</v>
      </c>
      <c r="BG37" s="158">
        <v>5132908</v>
      </c>
      <c r="BH37" s="159">
        <v>2629195</v>
      </c>
      <c r="BI37" s="158">
        <f t="shared" si="2"/>
        <v>7949.826</v>
      </c>
      <c r="BJ37" s="158">
        <f t="shared" si="2"/>
        <v>5132.9080000000004</v>
      </c>
      <c r="BK37" s="158">
        <f t="shared" si="2"/>
        <v>2629.1950000000002</v>
      </c>
    </row>
    <row r="38" spans="1:63">
      <c r="AV38" s="162" t="s">
        <v>171</v>
      </c>
      <c r="AW38" s="152">
        <v>13723920</v>
      </c>
      <c r="AX38" s="152">
        <v>12592201</v>
      </c>
      <c r="AY38" s="153">
        <v>626752</v>
      </c>
      <c r="AZ38" s="152">
        <f t="shared" si="1"/>
        <v>13723.92</v>
      </c>
      <c r="BA38" s="152">
        <f t="shared" si="1"/>
        <v>12592.200999999999</v>
      </c>
      <c r="BB38" s="152">
        <f t="shared" si="1"/>
        <v>626.75199999999995</v>
      </c>
      <c r="BC38" s="162" t="s">
        <v>171</v>
      </c>
      <c r="BE38" s="156" t="s">
        <v>172</v>
      </c>
      <c r="BF38" s="157">
        <v>9903783</v>
      </c>
      <c r="BG38" s="158">
        <v>6552712</v>
      </c>
      <c r="BH38" s="159">
        <v>2946655</v>
      </c>
      <c r="BI38" s="158">
        <f t="shared" si="2"/>
        <v>9903.7829999999994</v>
      </c>
      <c r="BJ38" s="158">
        <f t="shared" si="2"/>
        <v>6552.7120000000004</v>
      </c>
      <c r="BK38" s="158">
        <f t="shared" si="2"/>
        <v>2946.6550000000002</v>
      </c>
    </row>
    <row r="39" spans="1:63">
      <c r="AV39" s="151" t="s">
        <v>173</v>
      </c>
      <c r="AW39" s="152">
        <v>15057259</v>
      </c>
      <c r="AX39" s="152">
        <v>13383339</v>
      </c>
      <c r="AY39" s="153">
        <v>1113615</v>
      </c>
      <c r="AZ39" s="152">
        <f t="shared" si="1"/>
        <v>15057.259</v>
      </c>
      <c r="BA39" s="152">
        <f t="shared" si="1"/>
        <v>13383.339</v>
      </c>
      <c r="BB39" s="152">
        <f t="shared" si="1"/>
        <v>1113.615</v>
      </c>
      <c r="BE39" s="156" t="s">
        <v>174</v>
      </c>
      <c r="BF39" s="157">
        <v>8984460</v>
      </c>
      <c r="BG39" s="158">
        <v>6130528</v>
      </c>
      <c r="BH39" s="159">
        <v>2500651</v>
      </c>
      <c r="BI39" s="158">
        <f t="shared" si="2"/>
        <v>8984.4599999999991</v>
      </c>
      <c r="BJ39" s="158">
        <f t="shared" si="2"/>
        <v>6130.5280000000002</v>
      </c>
      <c r="BK39" s="158">
        <f t="shared" si="2"/>
        <v>2500.6509999999998</v>
      </c>
    </row>
    <row r="40" spans="1:63">
      <c r="AV40" s="151" t="s">
        <v>175</v>
      </c>
      <c r="AW40" s="152">
        <v>10309360</v>
      </c>
      <c r="AX40" s="152">
        <v>9413587</v>
      </c>
      <c r="AY40" s="153">
        <v>674685</v>
      </c>
      <c r="AZ40" s="152">
        <f t="shared" si="1"/>
        <v>10309.36</v>
      </c>
      <c r="BA40" s="152">
        <f t="shared" si="1"/>
        <v>9413.5869999999995</v>
      </c>
      <c r="BB40" s="152">
        <f t="shared" si="1"/>
        <v>674.68499999999995</v>
      </c>
      <c r="BE40" s="156" t="s">
        <v>176</v>
      </c>
      <c r="BF40" s="157">
        <v>8927024</v>
      </c>
      <c r="BG40" s="158">
        <v>5925206</v>
      </c>
      <c r="BH40" s="159">
        <v>2618623</v>
      </c>
      <c r="BI40" s="158">
        <f t="shared" si="2"/>
        <v>8927.0239999999994</v>
      </c>
      <c r="BJ40" s="158">
        <f t="shared" si="2"/>
        <v>5925.2060000000001</v>
      </c>
      <c r="BK40" s="158">
        <f t="shared" si="2"/>
        <v>2618.623</v>
      </c>
    </row>
    <row r="41" spans="1:63">
      <c r="AV41" s="151" t="s">
        <v>177</v>
      </c>
      <c r="AW41" s="152">
        <v>13953181</v>
      </c>
      <c r="AX41" s="152">
        <v>12408257</v>
      </c>
      <c r="AY41" s="153">
        <v>1138152</v>
      </c>
      <c r="AZ41" s="152">
        <f t="shared" si="1"/>
        <v>13953.181</v>
      </c>
      <c r="BA41" s="152">
        <f t="shared" si="1"/>
        <v>12408.257</v>
      </c>
      <c r="BB41" s="152">
        <f t="shared" si="1"/>
        <v>1138.152</v>
      </c>
      <c r="BC41" s="154" t="s">
        <v>177</v>
      </c>
      <c r="BE41" s="156" t="s">
        <v>178</v>
      </c>
      <c r="BF41" s="157">
        <v>9138928</v>
      </c>
      <c r="BG41" s="158">
        <v>5782702</v>
      </c>
      <c r="BH41" s="159">
        <v>2849656</v>
      </c>
      <c r="BI41" s="158">
        <f t="shared" si="2"/>
        <v>9138.9279999999999</v>
      </c>
      <c r="BJ41" s="158">
        <f t="shared" si="2"/>
        <v>5782.7020000000002</v>
      </c>
      <c r="BK41" s="158">
        <f t="shared" si="2"/>
        <v>2849.6559999999999</v>
      </c>
    </row>
    <row r="42" spans="1:63">
      <c r="AV42" s="151" t="s">
        <v>179</v>
      </c>
      <c r="AW42" s="152">
        <v>12325603</v>
      </c>
      <c r="AX42" s="152">
        <v>11245394</v>
      </c>
      <c r="AY42" s="153">
        <v>716530</v>
      </c>
      <c r="AZ42" s="152">
        <v>12325.602999999999</v>
      </c>
      <c r="BA42" s="152">
        <v>11245.394</v>
      </c>
      <c r="BB42" s="152">
        <v>716.53</v>
      </c>
      <c r="BE42" s="156" t="s">
        <v>180</v>
      </c>
      <c r="BF42" s="157">
        <v>8746229</v>
      </c>
      <c r="BG42" s="158">
        <v>6085706</v>
      </c>
      <c r="BH42" s="159">
        <v>2071806</v>
      </c>
      <c r="BI42" s="158">
        <f t="shared" si="2"/>
        <v>8746.2289999999994</v>
      </c>
      <c r="BJ42" s="158">
        <f t="shared" si="2"/>
        <v>6085.7060000000001</v>
      </c>
      <c r="BK42" s="158">
        <f t="shared" si="2"/>
        <v>2071.806</v>
      </c>
    </row>
    <row r="43" spans="1:63">
      <c r="AV43" s="151" t="s">
        <v>181</v>
      </c>
      <c r="AW43" s="152">
        <v>13012125</v>
      </c>
      <c r="AX43" s="152">
        <v>11750754</v>
      </c>
      <c r="AY43" s="153">
        <v>938855</v>
      </c>
      <c r="AZ43" s="152">
        <v>13012</v>
      </c>
      <c r="BA43" s="152">
        <v>11751</v>
      </c>
      <c r="BB43" s="152">
        <v>938.85500000000002</v>
      </c>
      <c r="BE43" s="156" t="s">
        <v>182</v>
      </c>
      <c r="BF43" s="157">
        <v>7777611</v>
      </c>
      <c r="BG43" s="158">
        <v>5684049</v>
      </c>
      <c r="BH43" s="159">
        <v>1684543</v>
      </c>
      <c r="BI43" s="158">
        <f t="shared" si="2"/>
        <v>7777.6109999999999</v>
      </c>
      <c r="BJ43" s="158">
        <f t="shared" si="2"/>
        <v>5684.049</v>
      </c>
      <c r="BK43" s="158">
        <f t="shared" si="2"/>
        <v>1684.5429999999999</v>
      </c>
    </row>
    <row r="44" spans="1:63">
      <c r="AV44" s="151" t="s">
        <v>183</v>
      </c>
      <c r="AW44" s="152">
        <v>13540379</v>
      </c>
      <c r="AX44" s="152">
        <v>12247744</v>
      </c>
      <c r="AY44" s="153">
        <v>986283</v>
      </c>
      <c r="AZ44" s="152">
        <v>13540</v>
      </c>
      <c r="BA44" s="152">
        <v>12248</v>
      </c>
      <c r="BB44" s="152">
        <v>986</v>
      </c>
      <c r="BC44" s="154" t="s">
        <v>183</v>
      </c>
      <c r="BE44" s="156" t="s">
        <v>184</v>
      </c>
      <c r="BF44" s="157">
        <v>9743924</v>
      </c>
      <c r="BG44" s="158">
        <v>6731112</v>
      </c>
      <c r="BH44" s="159">
        <v>2559841</v>
      </c>
      <c r="BI44" s="158">
        <f t="shared" si="2"/>
        <v>9743.9240000000009</v>
      </c>
      <c r="BJ44" s="158">
        <f t="shared" si="2"/>
        <v>6731.1120000000001</v>
      </c>
      <c r="BK44" s="158">
        <f t="shared" si="2"/>
        <v>2559.8409999999999</v>
      </c>
    </row>
    <row r="45" spans="1:63">
      <c r="AV45" s="151" t="s">
        <v>185</v>
      </c>
      <c r="AW45" s="152">
        <v>12688692</v>
      </c>
      <c r="AX45" s="152">
        <v>11495426</v>
      </c>
      <c r="AY45" s="153">
        <v>862180</v>
      </c>
      <c r="AZ45" s="152">
        <v>12689</v>
      </c>
      <c r="BA45" s="152">
        <v>11495</v>
      </c>
      <c r="BB45" s="152">
        <v>862</v>
      </c>
      <c r="BE45" s="156" t="s">
        <v>186</v>
      </c>
      <c r="BF45" s="157">
        <v>9265390</v>
      </c>
      <c r="BG45" s="158">
        <v>7462691</v>
      </c>
      <c r="BH45" s="159">
        <v>1463731</v>
      </c>
      <c r="BI45" s="158">
        <f t="shared" si="2"/>
        <v>9265.39</v>
      </c>
      <c r="BJ45" s="158">
        <f t="shared" si="2"/>
        <v>7462.6909999999998</v>
      </c>
      <c r="BK45" s="158">
        <f t="shared" si="2"/>
        <v>1463.731</v>
      </c>
    </row>
    <row r="46" spans="1:63">
      <c r="AV46" s="151" t="s">
        <v>187</v>
      </c>
      <c r="AW46" s="152">
        <v>13599327</v>
      </c>
      <c r="AX46" s="152">
        <v>12139538</v>
      </c>
      <c r="AY46" s="153">
        <v>1068943</v>
      </c>
      <c r="AZ46" s="152">
        <v>13599</v>
      </c>
      <c r="BA46" s="152">
        <v>12140</v>
      </c>
      <c r="BB46" s="152">
        <v>1069</v>
      </c>
      <c r="BE46" s="156" t="s">
        <v>188</v>
      </c>
      <c r="BF46" s="157">
        <v>6169541.5</v>
      </c>
      <c r="BG46" s="158">
        <v>4616060</v>
      </c>
      <c r="BH46" s="159">
        <v>1303227.5</v>
      </c>
      <c r="BI46" s="158">
        <f t="shared" si="2"/>
        <v>6169.5415000000003</v>
      </c>
      <c r="BJ46" s="158">
        <f t="shared" si="2"/>
        <v>4616.0600000000004</v>
      </c>
      <c r="BK46" s="158">
        <f t="shared" si="2"/>
        <v>1303.2275</v>
      </c>
    </row>
    <row r="47" spans="1:63">
      <c r="AV47" s="151" t="s">
        <v>189</v>
      </c>
      <c r="AW47" s="152">
        <v>12689729</v>
      </c>
      <c r="AX47" s="152">
        <v>11426438</v>
      </c>
      <c r="AY47" s="153">
        <v>959038</v>
      </c>
      <c r="AZ47" s="152">
        <v>12690</v>
      </c>
      <c r="BA47" s="152">
        <v>11426</v>
      </c>
      <c r="BB47" s="152">
        <v>959</v>
      </c>
      <c r="BC47" s="154" t="s">
        <v>189</v>
      </c>
      <c r="BE47" s="174" t="s">
        <v>190</v>
      </c>
      <c r="BF47" s="155">
        <v>6888624</v>
      </c>
      <c r="BG47" s="152">
        <v>4634432</v>
      </c>
      <c r="BH47" s="153">
        <v>1901783</v>
      </c>
      <c r="BI47" s="152">
        <f t="shared" si="2"/>
        <v>6888.6239999999998</v>
      </c>
      <c r="BJ47" s="152">
        <f t="shared" si="2"/>
        <v>4634.4319999999998</v>
      </c>
      <c r="BK47" s="152">
        <f t="shared" si="2"/>
        <v>1901.7829999999999</v>
      </c>
    </row>
    <row r="48" spans="1:63">
      <c r="AV48" s="151" t="s">
        <v>191</v>
      </c>
      <c r="AW48" s="152">
        <v>12058692</v>
      </c>
      <c r="AX48" s="152">
        <v>11109879</v>
      </c>
      <c r="AY48" s="153">
        <v>764343</v>
      </c>
      <c r="AZ48" s="152">
        <v>12059</v>
      </c>
      <c r="BA48" s="152">
        <v>11110</v>
      </c>
      <c r="BB48" s="152">
        <v>764</v>
      </c>
      <c r="BE48" s="174" t="s">
        <v>192</v>
      </c>
      <c r="BF48" s="160">
        <v>6464230</v>
      </c>
      <c r="BG48" s="160">
        <v>3871472</v>
      </c>
      <c r="BH48" s="161">
        <v>2344384</v>
      </c>
      <c r="BI48" s="152">
        <f t="shared" si="2"/>
        <v>6464.23</v>
      </c>
      <c r="BJ48" s="152">
        <f t="shared" si="2"/>
        <v>3871.4720000000002</v>
      </c>
      <c r="BK48" s="152">
        <f t="shared" si="2"/>
        <v>2344.384</v>
      </c>
    </row>
    <row r="49" spans="48:63">
      <c r="AV49" s="151" t="s">
        <v>193</v>
      </c>
      <c r="AW49" s="152">
        <v>13804680</v>
      </c>
      <c r="AX49" s="152">
        <v>12627020</v>
      </c>
      <c r="AY49" s="153">
        <v>917910</v>
      </c>
      <c r="AZ49" s="152">
        <v>13805</v>
      </c>
      <c r="BA49" s="152">
        <v>12627</v>
      </c>
      <c r="BB49" s="152">
        <v>918</v>
      </c>
      <c r="BE49" s="174" t="s">
        <v>194</v>
      </c>
      <c r="BF49" s="160">
        <v>8393603</v>
      </c>
      <c r="BG49" s="160">
        <v>4966324</v>
      </c>
      <c r="BH49" s="161">
        <v>3124378</v>
      </c>
      <c r="BI49" s="152">
        <f t="shared" si="2"/>
        <v>8393.6029999999992</v>
      </c>
      <c r="BJ49" s="152">
        <f t="shared" si="2"/>
        <v>4966.3239999999996</v>
      </c>
      <c r="BK49" s="152">
        <f t="shared" si="2"/>
        <v>3124.3780000000002</v>
      </c>
    </row>
    <row r="50" spans="48:63">
      <c r="AV50" s="151" t="s">
        <v>195</v>
      </c>
      <c r="AW50" s="152">
        <v>11903376</v>
      </c>
      <c r="AX50" s="152">
        <v>11297489</v>
      </c>
      <c r="AY50" s="153">
        <v>454570</v>
      </c>
      <c r="AZ50" s="152">
        <v>11903</v>
      </c>
      <c r="BA50" s="152">
        <v>11297</v>
      </c>
      <c r="BB50" s="152">
        <v>455</v>
      </c>
      <c r="BC50" s="154" t="s">
        <v>195</v>
      </c>
      <c r="BE50" s="174" t="s">
        <v>196</v>
      </c>
      <c r="BF50" s="155">
        <v>9311519</v>
      </c>
      <c r="BG50" s="152">
        <v>5330087</v>
      </c>
      <c r="BH50" s="153">
        <v>3565070</v>
      </c>
      <c r="BI50" s="152">
        <f t="shared" si="2"/>
        <v>9311.5190000000002</v>
      </c>
      <c r="BJ50" s="152">
        <f t="shared" si="2"/>
        <v>5330.0870000000004</v>
      </c>
      <c r="BK50" s="152">
        <f t="shared" si="2"/>
        <v>3565.07</v>
      </c>
    </row>
    <row r="51" spans="48:63">
      <c r="AV51" s="151" t="s">
        <v>197</v>
      </c>
      <c r="AW51" s="152">
        <v>11479512</v>
      </c>
      <c r="AX51" s="152">
        <v>10671207</v>
      </c>
      <c r="AY51" s="153">
        <v>651143</v>
      </c>
      <c r="AZ51" s="152">
        <v>11480</v>
      </c>
      <c r="BA51" s="152">
        <v>10671</v>
      </c>
      <c r="BB51" s="152">
        <v>651</v>
      </c>
      <c r="BE51" s="174" t="s">
        <v>198</v>
      </c>
      <c r="BF51" s="160">
        <v>8612590</v>
      </c>
      <c r="BG51" s="160">
        <v>5290798</v>
      </c>
      <c r="BH51" s="161">
        <v>2898672</v>
      </c>
      <c r="BI51" s="152">
        <f t="shared" si="2"/>
        <v>8612.59</v>
      </c>
      <c r="BJ51" s="152">
        <f t="shared" si="2"/>
        <v>5290.7979999999998</v>
      </c>
      <c r="BK51" s="152">
        <f t="shared" si="2"/>
        <v>2898.672</v>
      </c>
    </row>
    <row r="52" spans="48:63">
      <c r="AV52" s="151" t="s">
        <v>199</v>
      </c>
      <c r="AW52" s="152">
        <v>11068593</v>
      </c>
      <c r="AX52" s="152">
        <v>10206220</v>
      </c>
      <c r="AY52" s="153">
        <v>677499</v>
      </c>
      <c r="AZ52" s="152">
        <v>11069</v>
      </c>
      <c r="BA52" s="152">
        <v>10206</v>
      </c>
      <c r="BB52" s="152">
        <v>677</v>
      </c>
      <c r="BE52" s="174" t="s">
        <v>200</v>
      </c>
      <c r="BF52" s="160">
        <v>8262723</v>
      </c>
      <c r="BG52" s="160">
        <v>5084914</v>
      </c>
      <c r="BH52" s="161">
        <v>2864210</v>
      </c>
      <c r="BI52" s="152">
        <f t="shared" si="2"/>
        <v>8262.723</v>
      </c>
      <c r="BJ52" s="152">
        <f t="shared" si="2"/>
        <v>5084.9139999999998</v>
      </c>
      <c r="BK52" s="152">
        <f t="shared" si="2"/>
        <v>2864.21</v>
      </c>
    </row>
    <row r="53" spans="48:63">
      <c r="AV53" s="151" t="s">
        <v>201</v>
      </c>
      <c r="AW53" s="152">
        <v>14674134</v>
      </c>
      <c r="AX53" s="152">
        <v>13008025</v>
      </c>
      <c r="AY53" s="153">
        <v>1231026</v>
      </c>
      <c r="AZ53" s="152">
        <v>14674</v>
      </c>
      <c r="BA53" s="152">
        <v>13008</v>
      </c>
      <c r="BB53" s="152">
        <v>1231</v>
      </c>
      <c r="BC53" s="154" t="s">
        <v>201</v>
      </c>
      <c r="BE53" s="174" t="s">
        <v>202</v>
      </c>
      <c r="BF53" s="155">
        <v>9563307</v>
      </c>
      <c r="BG53" s="152">
        <v>5706837</v>
      </c>
      <c r="BH53" s="153">
        <v>3522238</v>
      </c>
      <c r="BI53" s="152">
        <f t="shared" si="2"/>
        <v>9563.3070000000007</v>
      </c>
      <c r="BJ53" s="152">
        <f t="shared" si="2"/>
        <v>5706.8370000000004</v>
      </c>
      <c r="BK53" s="152">
        <f t="shared" si="2"/>
        <v>3522.2379999999998</v>
      </c>
    </row>
    <row r="54" spans="48:63">
      <c r="AV54" s="151" t="s">
        <v>203</v>
      </c>
      <c r="AW54" s="152">
        <v>10435246</v>
      </c>
      <c r="AX54" s="152">
        <v>9367580</v>
      </c>
      <c r="AY54" s="153">
        <v>635906</v>
      </c>
      <c r="AZ54" s="152">
        <v>10435</v>
      </c>
      <c r="BA54" s="152">
        <v>9368</v>
      </c>
      <c r="BB54" s="152">
        <v>636</v>
      </c>
      <c r="BE54" s="174" t="s">
        <v>204</v>
      </c>
      <c r="BF54" s="160">
        <v>9345055</v>
      </c>
      <c r="BG54" s="160">
        <v>5730547</v>
      </c>
      <c r="BH54" s="161">
        <v>3255113</v>
      </c>
      <c r="BI54" s="152">
        <f t="shared" si="2"/>
        <v>9345.0550000000003</v>
      </c>
      <c r="BJ54" s="152">
        <f t="shared" si="2"/>
        <v>5730.5469999999996</v>
      </c>
      <c r="BK54" s="152">
        <f t="shared" si="2"/>
        <v>3255.1129999999998</v>
      </c>
    </row>
    <row r="55" spans="48:63">
      <c r="AV55" s="151" t="s">
        <v>205</v>
      </c>
      <c r="AW55" s="152">
        <v>11701189</v>
      </c>
      <c r="AX55" s="152">
        <v>10308851</v>
      </c>
      <c r="AY55" s="153">
        <v>856539</v>
      </c>
      <c r="AZ55" s="152">
        <v>11701</v>
      </c>
      <c r="BA55" s="152">
        <v>10309</v>
      </c>
      <c r="BB55" s="152">
        <v>857</v>
      </c>
      <c r="BE55" s="174" t="s">
        <v>206</v>
      </c>
      <c r="BF55" s="160">
        <v>9517006</v>
      </c>
      <c r="BG55" s="160">
        <v>5749648</v>
      </c>
      <c r="BH55" s="161">
        <v>3453717</v>
      </c>
      <c r="BI55" s="152">
        <f t="shared" si="2"/>
        <v>9517.0059999999994</v>
      </c>
      <c r="BJ55" s="152">
        <f t="shared" si="2"/>
        <v>5749.6480000000001</v>
      </c>
      <c r="BK55" s="152">
        <f t="shared" si="2"/>
        <v>3453.7170000000001</v>
      </c>
    </row>
    <row r="56" spans="48:63">
      <c r="AV56" s="151" t="s">
        <v>207</v>
      </c>
      <c r="AW56" s="152">
        <v>13044633</v>
      </c>
      <c r="AX56" s="152">
        <v>11138675</v>
      </c>
      <c r="AY56" s="153">
        <v>1229234</v>
      </c>
      <c r="AZ56" s="152">
        <v>13045</v>
      </c>
      <c r="BA56" s="152">
        <v>11139</v>
      </c>
      <c r="BB56" s="152">
        <v>1229</v>
      </c>
      <c r="BC56" s="154" t="s">
        <v>207</v>
      </c>
      <c r="BE56" s="174" t="s">
        <v>208</v>
      </c>
      <c r="BF56" s="155">
        <v>9089255</v>
      </c>
      <c r="BG56" s="152">
        <v>6452391</v>
      </c>
      <c r="BH56" s="153">
        <v>2265033</v>
      </c>
      <c r="BI56" s="152">
        <f t="shared" si="2"/>
        <v>9089.2549999999992</v>
      </c>
      <c r="BJ56" s="152">
        <f t="shared" si="2"/>
        <v>6452.3909999999996</v>
      </c>
      <c r="BK56" s="152">
        <f t="shared" si="2"/>
        <v>2265.0329999999999</v>
      </c>
    </row>
    <row r="57" spans="48:63">
      <c r="AV57" s="151" t="s">
        <v>209</v>
      </c>
      <c r="AW57" s="152">
        <v>12087459</v>
      </c>
      <c r="AX57" s="152">
        <v>10745755</v>
      </c>
      <c r="AY57" s="153">
        <v>946464</v>
      </c>
      <c r="AZ57" s="152">
        <v>12087</v>
      </c>
      <c r="BA57" s="152">
        <v>10746</v>
      </c>
      <c r="BB57" s="152">
        <v>946</v>
      </c>
      <c r="BE57" s="174" t="s">
        <v>210</v>
      </c>
      <c r="BF57" s="160">
        <v>8902795</v>
      </c>
      <c r="BG57" s="160">
        <v>6679218</v>
      </c>
      <c r="BH57" s="161">
        <v>1855182</v>
      </c>
      <c r="BI57" s="152">
        <f t="shared" si="2"/>
        <v>8902.7950000000001</v>
      </c>
      <c r="BJ57" s="152">
        <f t="shared" si="2"/>
        <v>6679.2179999999998</v>
      </c>
      <c r="BK57" s="152">
        <f t="shared" si="2"/>
        <v>1855.182</v>
      </c>
    </row>
    <row r="58" spans="48:63">
      <c r="AV58" s="151" t="s">
        <v>211</v>
      </c>
      <c r="AW58" s="152">
        <v>13052880</v>
      </c>
      <c r="AX58" s="152">
        <v>11344359</v>
      </c>
      <c r="AY58" s="153">
        <v>1288795</v>
      </c>
      <c r="AZ58" s="152">
        <v>13053</v>
      </c>
      <c r="BA58" s="152">
        <v>11344</v>
      </c>
      <c r="BB58" s="152">
        <v>1289</v>
      </c>
      <c r="BE58" s="174" t="s">
        <v>212</v>
      </c>
      <c r="BF58" s="160">
        <v>8822354</v>
      </c>
      <c r="BG58" s="160">
        <v>7110271</v>
      </c>
      <c r="BH58" s="161">
        <v>1349071</v>
      </c>
      <c r="BI58" s="152">
        <f t="shared" si="2"/>
        <v>8822.3539999999994</v>
      </c>
      <c r="BJ58" s="152">
        <f t="shared" si="2"/>
        <v>7110.2709999999997</v>
      </c>
      <c r="BK58" s="152">
        <f t="shared" si="2"/>
        <v>1349.0709999999999</v>
      </c>
    </row>
    <row r="59" spans="48:63">
      <c r="AV59" s="151" t="s">
        <v>213</v>
      </c>
      <c r="AW59" s="152">
        <v>12860096</v>
      </c>
      <c r="AX59" s="152">
        <v>11480239</v>
      </c>
      <c r="AY59" s="153">
        <v>1034277</v>
      </c>
      <c r="AZ59" s="152">
        <v>12860</v>
      </c>
      <c r="BA59" s="152">
        <v>11480</v>
      </c>
      <c r="BB59" s="152">
        <v>1034</v>
      </c>
      <c r="BC59" s="154" t="s">
        <v>213</v>
      </c>
    </row>
    <row r="60" spans="48:63">
      <c r="AV60" s="151" t="s">
        <v>214</v>
      </c>
      <c r="AW60" s="152">
        <v>11794593</v>
      </c>
      <c r="AX60" s="152">
        <v>10394002</v>
      </c>
      <c r="AY60" s="153">
        <v>1134899</v>
      </c>
      <c r="AZ60" s="152">
        <v>11795</v>
      </c>
      <c r="BA60" s="152">
        <v>10394</v>
      </c>
      <c r="BB60" s="152">
        <v>1135</v>
      </c>
      <c r="BE60" s="154" t="s">
        <v>215</v>
      </c>
      <c r="BF60" s="155">
        <v>9848195</v>
      </c>
      <c r="BG60" s="152">
        <v>7887411</v>
      </c>
      <c r="BH60" s="153">
        <v>1528451</v>
      </c>
      <c r="BI60" s="152">
        <v>9848.1949999999997</v>
      </c>
      <c r="BJ60" s="152">
        <v>7887.4110000000001</v>
      </c>
      <c r="BK60" s="152">
        <v>1528.451</v>
      </c>
    </row>
    <row r="61" spans="48:63">
      <c r="AV61" s="151" t="s">
        <v>216</v>
      </c>
      <c r="AW61" s="152">
        <v>12547983</v>
      </c>
      <c r="AX61" s="152">
        <v>11372732</v>
      </c>
      <c r="AY61" s="153">
        <v>864305</v>
      </c>
      <c r="AZ61" s="152">
        <v>12548</v>
      </c>
      <c r="BA61" s="152">
        <v>11373</v>
      </c>
      <c r="BB61" s="152">
        <v>864</v>
      </c>
      <c r="BE61" s="154" t="s">
        <v>217</v>
      </c>
      <c r="BF61" s="155">
        <v>11440124</v>
      </c>
      <c r="BG61" s="152">
        <v>8373552</v>
      </c>
      <c r="BH61" s="153">
        <v>2009930</v>
      </c>
      <c r="BI61" s="152">
        <v>11440.124</v>
      </c>
      <c r="BJ61" s="152">
        <v>8373.5519999999997</v>
      </c>
      <c r="BK61" s="152">
        <v>2009.93</v>
      </c>
    </row>
    <row r="62" spans="48:63">
      <c r="AV62" s="151" t="s">
        <v>218</v>
      </c>
      <c r="AW62" s="152">
        <v>11425019</v>
      </c>
      <c r="AX62" s="152">
        <v>10385172</v>
      </c>
      <c r="AY62" s="153">
        <v>780805</v>
      </c>
      <c r="AZ62" s="152">
        <v>11425</v>
      </c>
      <c r="BA62" s="152">
        <v>10385</v>
      </c>
      <c r="BB62" s="152">
        <v>781</v>
      </c>
      <c r="BC62" s="154" t="s">
        <v>218</v>
      </c>
      <c r="BE62" s="154" t="s">
        <v>219</v>
      </c>
      <c r="BF62" s="155">
        <v>11089716</v>
      </c>
      <c r="BG62" s="152">
        <v>8437078</v>
      </c>
      <c r="BH62" s="153">
        <v>2046398</v>
      </c>
      <c r="BI62" s="152">
        <v>11089.716</v>
      </c>
      <c r="BJ62" s="152">
        <v>8437.0779999999995</v>
      </c>
      <c r="BK62" s="152">
        <v>2046.3979999999999</v>
      </c>
    </row>
    <row r="63" spans="48:63">
      <c r="AV63" s="151" t="s">
        <v>220</v>
      </c>
      <c r="AW63" s="152">
        <v>14952832</v>
      </c>
      <c r="AX63" s="152">
        <v>12723285</v>
      </c>
      <c r="AY63" s="153">
        <v>1915917</v>
      </c>
      <c r="AZ63" s="152">
        <v>14953</v>
      </c>
      <c r="BA63" s="152">
        <v>12723</v>
      </c>
      <c r="BB63" s="152">
        <v>1916</v>
      </c>
      <c r="BE63" s="154" t="s">
        <v>221</v>
      </c>
      <c r="BF63" s="155">
        <v>11574838</v>
      </c>
      <c r="BG63" s="152">
        <v>10107235</v>
      </c>
      <c r="BH63" s="153">
        <v>987897</v>
      </c>
      <c r="BI63" s="152">
        <v>11574.838</v>
      </c>
      <c r="BJ63" s="152">
        <v>10107.235000000001</v>
      </c>
      <c r="BK63" s="152">
        <v>987.89700000000005</v>
      </c>
    </row>
    <row r="64" spans="48:63">
      <c r="AV64" s="151" t="s">
        <v>222</v>
      </c>
      <c r="AW64" s="152">
        <v>11160283</v>
      </c>
      <c r="AX64" s="152">
        <v>9050438</v>
      </c>
      <c r="AY64" s="153">
        <v>1815724</v>
      </c>
      <c r="AZ64" s="152">
        <v>11160</v>
      </c>
      <c r="BA64" s="152">
        <v>9050</v>
      </c>
      <c r="BB64" s="152">
        <v>1816</v>
      </c>
      <c r="BE64" s="154" t="s">
        <v>223</v>
      </c>
      <c r="BF64" s="155">
        <v>8968254</v>
      </c>
      <c r="BG64" s="152">
        <v>7979268</v>
      </c>
      <c r="BH64" s="153">
        <v>710861</v>
      </c>
      <c r="BI64" s="152">
        <v>8968.2540000000008</v>
      </c>
      <c r="BJ64" s="152">
        <v>7979.268</v>
      </c>
      <c r="BK64" s="152">
        <v>710.86099999999999</v>
      </c>
    </row>
    <row r="65" spans="48:63">
      <c r="AV65" s="151">
        <v>10703</v>
      </c>
      <c r="AW65" s="152">
        <v>15467542</v>
      </c>
      <c r="AX65" s="152">
        <v>13226150</v>
      </c>
      <c r="AY65" s="153">
        <v>1892840</v>
      </c>
      <c r="AZ65" s="152">
        <v>15468</v>
      </c>
      <c r="BA65" s="152">
        <v>13226</v>
      </c>
      <c r="BB65" s="152">
        <v>1893</v>
      </c>
      <c r="BC65" s="154" t="s">
        <v>224</v>
      </c>
      <c r="BE65" s="154" t="s">
        <v>225</v>
      </c>
      <c r="BF65" s="155">
        <v>10612523</v>
      </c>
      <c r="BG65" s="152">
        <v>9088091</v>
      </c>
      <c r="BH65" s="153">
        <v>1137645</v>
      </c>
      <c r="BI65" s="152">
        <v>10612.522999999999</v>
      </c>
      <c r="BJ65" s="152">
        <v>9088.0910000000003</v>
      </c>
      <c r="BK65" s="152">
        <v>1137.645</v>
      </c>
    </row>
    <row r="66" spans="48:63">
      <c r="AV66" s="151" t="s">
        <v>226</v>
      </c>
      <c r="AW66" s="152">
        <v>13628822</v>
      </c>
      <c r="AX66" s="152">
        <v>11874360</v>
      </c>
      <c r="AY66" s="153">
        <v>1374412</v>
      </c>
      <c r="AZ66" s="152">
        <v>13629</v>
      </c>
      <c r="BA66" s="152">
        <v>11874</v>
      </c>
      <c r="BB66" s="152">
        <v>1374</v>
      </c>
      <c r="BE66" s="154" t="s">
        <v>227</v>
      </c>
      <c r="BF66" s="155">
        <v>9969199</v>
      </c>
      <c r="BG66" s="152">
        <v>8903779</v>
      </c>
      <c r="BH66" s="153">
        <v>826804</v>
      </c>
      <c r="BI66" s="152">
        <v>9969.1990000000005</v>
      </c>
      <c r="BJ66" s="152">
        <v>8903.7790000000005</v>
      </c>
      <c r="BK66" s="152">
        <v>826.80399999999997</v>
      </c>
    </row>
    <row r="67" spans="48:63">
      <c r="AV67" s="151" t="s">
        <v>228</v>
      </c>
      <c r="AW67" s="152">
        <v>15994183</v>
      </c>
      <c r="AX67" s="152">
        <v>13665253</v>
      </c>
      <c r="AY67" s="153">
        <v>1863831</v>
      </c>
      <c r="AZ67" s="152">
        <v>15994</v>
      </c>
      <c r="BA67" s="152">
        <v>13665</v>
      </c>
      <c r="BB67" s="152">
        <v>1864</v>
      </c>
      <c r="BE67" s="154" t="s">
        <v>229</v>
      </c>
      <c r="BF67" s="155">
        <v>9683885</v>
      </c>
      <c r="BG67" s="152">
        <v>8561660</v>
      </c>
      <c r="BH67" s="153">
        <v>885738</v>
      </c>
      <c r="BI67" s="152">
        <v>9683.8850000000002</v>
      </c>
      <c r="BJ67" s="152">
        <v>8561.66</v>
      </c>
      <c r="BK67" s="152">
        <v>885.73800000000006</v>
      </c>
    </row>
    <row r="68" spans="48:63">
      <c r="AV68" s="151">
        <v>10706</v>
      </c>
      <c r="AW68" s="152">
        <v>14726322</v>
      </c>
      <c r="AX68" s="152">
        <v>12968373</v>
      </c>
      <c r="AY68" s="153">
        <v>1351297</v>
      </c>
      <c r="AZ68" s="152">
        <v>14726</v>
      </c>
      <c r="BA68" s="152">
        <v>12968</v>
      </c>
      <c r="BB68" s="152">
        <v>1351</v>
      </c>
      <c r="BC68" s="154" t="s">
        <v>230</v>
      </c>
      <c r="BE68" s="154" t="s">
        <v>231</v>
      </c>
      <c r="BF68" s="155">
        <v>8165684</v>
      </c>
      <c r="BG68" s="152">
        <v>7345199</v>
      </c>
      <c r="BH68" s="153">
        <v>440191</v>
      </c>
      <c r="BI68" s="152">
        <v>8165.6840000000002</v>
      </c>
      <c r="BJ68" s="152">
        <v>7345.1989999999996</v>
      </c>
      <c r="BK68" s="152">
        <v>440.19099999999997</v>
      </c>
    </row>
    <row r="69" spans="48:63">
      <c r="AV69" s="151" t="s">
        <v>232</v>
      </c>
      <c r="AW69" s="152">
        <v>14784420</v>
      </c>
      <c r="AX69" s="152">
        <v>13247989</v>
      </c>
      <c r="AY69" s="153">
        <v>1117395</v>
      </c>
      <c r="AZ69" s="152">
        <v>14784</v>
      </c>
      <c r="BA69" s="152">
        <v>13248</v>
      </c>
      <c r="BB69" s="152">
        <v>1117</v>
      </c>
      <c r="BE69" s="154" t="s">
        <v>104</v>
      </c>
      <c r="BF69" s="155">
        <v>11713699</v>
      </c>
      <c r="BG69" s="152">
        <v>10776315</v>
      </c>
      <c r="BH69" s="153">
        <v>606026</v>
      </c>
      <c r="BI69" s="152">
        <v>11713.699000000001</v>
      </c>
      <c r="BJ69" s="152">
        <v>10776.315000000001</v>
      </c>
      <c r="BK69" s="152">
        <v>606.02599999999995</v>
      </c>
    </row>
    <row r="70" spans="48:63">
      <c r="AV70" s="151" t="s">
        <v>233</v>
      </c>
      <c r="AW70" s="152">
        <v>15373806</v>
      </c>
      <c r="AX70" s="152">
        <v>13743586</v>
      </c>
      <c r="AY70" s="153">
        <v>1192425</v>
      </c>
      <c r="AZ70" s="152">
        <v>15374</v>
      </c>
      <c r="BA70" s="152">
        <v>13744</v>
      </c>
      <c r="BB70" s="152">
        <v>1192</v>
      </c>
      <c r="BE70" s="154" t="s">
        <v>110</v>
      </c>
      <c r="BF70" s="155">
        <v>11715533</v>
      </c>
      <c r="BG70" s="152">
        <v>10698044</v>
      </c>
      <c r="BH70" s="153">
        <v>649559</v>
      </c>
      <c r="BI70" s="152">
        <v>11715.532999999999</v>
      </c>
      <c r="BJ70" s="152">
        <v>10698.044</v>
      </c>
      <c r="BK70" s="152">
        <v>649.55899999999997</v>
      </c>
    </row>
    <row r="71" spans="48:63">
      <c r="AV71" s="151" t="s">
        <v>234</v>
      </c>
      <c r="AW71" s="152">
        <v>12793512</v>
      </c>
      <c r="AX71" s="152">
        <v>11398214</v>
      </c>
      <c r="AY71" s="153">
        <v>1093111</v>
      </c>
      <c r="AZ71" s="152">
        <v>12794</v>
      </c>
      <c r="BA71" s="152">
        <v>11398</v>
      </c>
      <c r="BB71" s="152">
        <v>1093</v>
      </c>
      <c r="BC71" s="154" t="s">
        <v>235</v>
      </c>
      <c r="BE71" s="154" t="s">
        <v>116</v>
      </c>
      <c r="BF71" s="155">
        <v>11656347</v>
      </c>
      <c r="BG71" s="152">
        <v>10727910</v>
      </c>
      <c r="BH71" s="153">
        <v>547766</v>
      </c>
      <c r="BI71" s="152">
        <v>11656.347</v>
      </c>
      <c r="BJ71" s="152">
        <v>10727.91</v>
      </c>
      <c r="BK71" s="152">
        <v>547.76599999999996</v>
      </c>
    </row>
    <row r="72" spans="48:63">
      <c r="AV72" s="151" t="s">
        <v>236</v>
      </c>
      <c r="AW72" s="152">
        <v>15072152</v>
      </c>
      <c r="AX72" s="152">
        <v>13139781</v>
      </c>
      <c r="AY72" s="153">
        <v>1398831</v>
      </c>
      <c r="AZ72" s="152">
        <v>15072</v>
      </c>
      <c r="BA72" s="152">
        <v>13140</v>
      </c>
      <c r="BB72" s="152">
        <v>1399</v>
      </c>
      <c r="BE72" s="154" t="s">
        <v>122</v>
      </c>
      <c r="BF72" s="155">
        <v>10888925</v>
      </c>
      <c r="BG72" s="152">
        <v>10162943</v>
      </c>
      <c r="BH72" s="153">
        <v>347454</v>
      </c>
      <c r="BI72" s="152">
        <v>10888.924999999999</v>
      </c>
      <c r="BJ72" s="152">
        <v>10162.942999999999</v>
      </c>
      <c r="BK72" s="152">
        <v>347.45400000000001</v>
      </c>
    </row>
    <row r="73" spans="48:63">
      <c r="AV73" s="151" t="s">
        <v>237</v>
      </c>
      <c r="AW73" s="152">
        <v>14930492</v>
      </c>
      <c r="AX73" s="152">
        <v>12916600</v>
      </c>
      <c r="AY73" s="153">
        <v>1700212</v>
      </c>
      <c r="AZ73" s="152">
        <v>14930</v>
      </c>
      <c r="BA73" s="152">
        <v>12917</v>
      </c>
      <c r="BB73" s="152">
        <v>1700</v>
      </c>
      <c r="BE73" s="154" t="s">
        <v>124</v>
      </c>
      <c r="BF73" s="155">
        <v>17205163</v>
      </c>
      <c r="BG73" s="152">
        <v>16306900</v>
      </c>
      <c r="BH73" s="153">
        <v>500675</v>
      </c>
      <c r="BI73" s="152">
        <v>17205.163</v>
      </c>
      <c r="BJ73" s="152">
        <v>16306.9</v>
      </c>
      <c r="BK73" s="152">
        <v>500.67500000000001</v>
      </c>
    </row>
    <row r="74" spans="48:63">
      <c r="AV74" s="151" t="s">
        <v>238</v>
      </c>
      <c r="AW74" s="152">
        <v>13580390</v>
      </c>
      <c r="AX74" s="152">
        <v>11794977</v>
      </c>
      <c r="AY74" s="153">
        <v>1570877</v>
      </c>
      <c r="AZ74" s="152">
        <v>13580</v>
      </c>
      <c r="BA74" s="152">
        <v>11795</v>
      </c>
      <c r="BB74" s="152">
        <v>1571</v>
      </c>
      <c r="BC74" s="154" t="s">
        <v>238</v>
      </c>
      <c r="BE74" s="154" t="s">
        <v>126</v>
      </c>
      <c r="BF74" s="155">
        <v>13659581</v>
      </c>
      <c r="BG74" s="152">
        <v>12781739</v>
      </c>
      <c r="BH74" s="153">
        <v>441207</v>
      </c>
      <c r="BI74" s="152">
        <v>13659.581</v>
      </c>
      <c r="BJ74" s="152">
        <v>12781.739</v>
      </c>
      <c r="BK74" s="152">
        <v>441.20699999999999</v>
      </c>
    </row>
    <row r="75" spans="48:63">
      <c r="BE75" s="154" t="s">
        <v>128</v>
      </c>
      <c r="BF75" s="155">
        <v>14599945</v>
      </c>
      <c r="BG75" s="152">
        <v>13114019</v>
      </c>
      <c r="BH75" s="153">
        <v>771179</v>
      </c>
      <c r="BI75" s="152">
        <v>14599.945</v>
      </c>
      <c r="BJ75" s="152">
        <v>13114.019</v>
      </c>
      <c r="BK75" s="152">
        <v>771.17899999999997</v>
      </c>
    </row>
    <row r="76" spans="48:63">
      <c r="BE76" s="154" t="s">
        <v>130</v>
      </c>
      <c r="BF76" s="155">
        <v>13973265</v>
      </c>
      <c r="BG76" s="152">
        <v>12679576</v>
      </c>
      <c r="BH76" s="153">
        <v>605394</v>
      </c>
      <c r="BI76" s="152">
        <v>13973.264999999999</v>
      </c>
      <c r="BJ76" s="152">
        <v>12679.575999999999</v>
      </c>
      <c r="BK76" s="152">
        <v>605.39400000000001</v>
      </c>
    </row>
    <row r="77" spans="48:63">
      <c r="BE77" s="154" t="s">
        <v>132</v>
      </c>
      <c r="BF77" s="155">
        <v>12020442</v>
      </c>
      <c r="BG77" s="152">
        <v>10624448</v>
      </c>
      <c r="BH77" s="153">
        <v>748472</v>
      </c>
      <c r="BI77" s="152">
        <v>12020.441999999999</v>
      </c>
      <c r="BJ77" s="152">
        <v>10624.448</v>
      </c>
      <c r="BK77" s="152">
        <v>748.47199999999998</v>
      </c>
    </row>
    <row r="78" spans="48:63">
      <c r="BE78" s="154" t="s">
        <v>134</v>
      </c>
      <c r="BF78" s="155">
        <v>11432368</v>
      </c>
      <c r="BG78" s="152">
        <v>10364627</v>
      </c>
      <c r="BH78" s="153">
        <v>620047</v>
      </c>
      <c r="BI78" s="152">
        <v>11432.368</v>
      </c>
      <c r="BJ78" s="152">
        <v>10364.627</v>
      </c>
      <c r="BK78" s="152">
        <v>620.04700000000003</v>
      </c>
    </row>
    <row r="79" spans="48:63">
      <c r="BE79" s="154" t="s">
        <v>136</v>
      </c>
      <c r="BF79" s="155">
        <v>12755431</v>
      </c>
      <c r="BG79" s="152">
        <v>11467656</v>
      </c>
      <c r="BH79" s="153">
        <v>700966</v>
      </c>
      <c r="BI79" s="152">
        <v>12755.431</v>
      </c>
      <c r="BJ79" s="152">
        <v>11467.656000000001</v>
      </c>
      <c r="BK79" s="152">
        <v>700.96600000000001</v>
      </c>
    </row>
    <row r="80" spans="48:63">
      <c r="BE80" s="151" t="s">
        <v>138</v>
      </c>
      <c r="BF80" s="152">
        <v>12013190</v>
      </c>
      <c r="BG80" s="152">
        <v>11016323</v>
      </c>
      <c r="BH80" s="153">
        <v>529477</v>
      </c>
      <c r="BI80" s="152">
        <f t="shared" ref="BI80:BK87" si="3">BF80/1000</f>
        <v>12013.19</v>
      </c>
      <c r="BJ80" s="152">
        <f t="shared" si="3"/>
        <v>11016.323</v>
      </c>
      <c r="BK80" s="152">
        <f t="shared" si="3"/>
        <v>529.47699999999998</v>
      </c>
    </row>
    <row r="81" spans="57:63">
      <c r="BE81" s="151" t="s">
        <v>140</v>
      </c>
      <c r="BF81" s="152">
        <v>14535390</v>
      </c>
      <c r="BG81" s="152">
        <v>13367321</v>
      </c>
      <c r="BH81" s="153">
        <v>672338</v>
      </c>
      <c r="BI81" s="152">
        <f t="shared" si="3"/>
        <v>14535.39</v>
      </c>
      <c r="BJ81" s="152">
        <f t="shared" si="3"/>
        <v>13367.321</v>
      </c>
      <c r="BK81" s="152">
        <f t="shared" si="3"/>
        <v>672.33799999999997</v>
      </c>
    </row>
    <row r="82" spans="57:63">
      <c r="BE82" s="151" t="s">
        <v>142</v>
      </c>
      <c r="BF82" s="160">
        <v>13986038</v>
      </c>
      <c r="BG82" s="160">
        <v>12836457</v>
      </c>
      <c r="BH82" s="161">
        <v>640597</v>
      </c>
      <c r="BI82" s="152">
        <f t="shared" si="3"/>
        <v>13986.038</v>
      </c>
      <c r="BJ82" s="152">
        <f t="shared" si="3"/>
        <v>12836.457</v>
      </c>
      <c r="BK82" s="152">
        <f t="shared" si="3"/>
        <v>640.59699999999998</v>
      </c>
    </row>
    <row r="83" spans="57:63">
      <c r="BE83" s="151" t="s">
        <v>144</v>
      </c>
      <c r="BF83" s="152">
        <v>12828289</v>
      </c>
      <c r="BG83" s="152">
        <v>12047414</v>
      </c>
      <c r="BH83" s="153">
        <v>441537</v>
      </c>
      <c r="BI83" s="152">
        <f t="shared" si="3"/>
        <v>12828.289000000001</v>
      </c>
      <c r="BJ83" s="152">
        <f t="shared" si="3"/>
        <v>12047.414000000001</v>
      </c>
      <c r="BK83" s="152">
        <f t="shared" si="3"/>
        <v>441.53699999999998</v>
      </c>
    </row>
    <row r="84" spans="57:63">
      <c r="BE84" s="154" t="s">
        <v>146</v>
      </c>
      <c r="BF84" s="152">
        <v>13239672</v>
      </c>
      <c r="BG84" s="152">
        <v>12483620</v>
      </c>
      <c r="BH84" s="153">
        <v>288851</v>
      </c>
      <c r="BI84" s="152">
        <f t="shared" si="3"/>
        <v>13239.672</v>
      </c>
      <c r="BJ84" s="152">
        <f t="shared" si="3"/>
        <v>12483.62</v>
      </c>
      <c r="BK84" s="152">
        <f t="shared" si="3"/>
        <v>288.851</v>
      </c>
    </row>
    <row r="85" spans="57:63">
      <c r="BE85" s="154" t="s">
        <v>148</v>
      </c>
      <c r="BF85" s="152">
        <v>15149333</v>
      </c>
      <c r="BG85" s="152">
        <v>14134246</v>
      </c>
      <c r="BH85" s="153">
        <v>523034</v>
      </c>
      <c r="BI85" s="152">
        <f t="shared" si="3"/>
        <v>15149.333000000001</v>
      </c>
      <c r="BJ85" s="152">
        <f t="shared" si="3"/>
        <v>14134.245999999999</v>
      </c>
      <c r="BK85" s="152">
        <f t="shared" si="3"/>
        <v>523.03399999999999</v>
      </c>
    </row>
    <row r="86" spans="57:63">
      <c r="BE86" s="154" t="s">
        <v>150</v>
      </c>
      <c r="BF86" s="152">
        <v>9956771</v>
      </c>
      <c r="BG86" s="152">
        <v>9383149</v>
      </c>
      <c r="BH86" s="153">
        <v>316338</v>
      </c>
      <c r="BI86" s="152">
        <f t="shared" si="3"/>
        <v>9956.7710000000006</v>
      </c>
      <c r="BJ86" s="152">
        <f t="shared" si="3"/>
        <v>9383.1489999999994</v>
      </c>
      <c r="BK86" s="152">
        <f t="shared" si="3"/>
        <v>316.33800000000002</v>
      </c>
    </row>
    <row r="87" spans="57:63">
      <c r="BE87" s="154" t="s">
        <v>152</v>
      </c>
      <c r="BF87" s="152">
        <v>14340478</v>
      </c>
      <c r="BG87" s="152">
        <v>13514628</v>
      </c>
      <c r="BH87" s="153">
        <v>475403</v>
      </c>
      <c r="BI87" s="152">
        <f t="shared" si="3"/>
        <v>14340.477999999999</v>
      </c>
      <c r="BJ87" s="152">
        <f t="shared" si="3"/>
        <v>13514.628000000001</v>
      </c>
      <c r="BK87" s="152">
        <f t="shared" si="3"/>
        <v>475.40300000000002</v>
      </c>
    </row>
    <row r="88" spans="57:63">
      <c r="BE88" s="154" t="s">
        <v>154</v>
      </c>
      <c r="BF88" s="152">
        <v>13738212</v>
      </c>
      <c r="BG88" s="152">
        <v>12873806</v>
      </c>
      <c r="BH88" s="153">
        <v>448767</v>
      </c>
      <c r="BI88" s="152">
        <v>13738.212</v>
      </c>
      <c r="BJ88" s="152">
        <v>12873.806</v>
      </c>
      <c r="BK88" s="152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55" max="1048575" man="1"/>
    <brk id="69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M23"/>
  <sheetViews>
    <sheetView showGridLines="0" view="pageBreakPreview" zoomScaleNormal="100" zoomScaleSheetLayoutView="100" workbookViewId="0">
      <selection activeCell="H62" sqref="H62"/>
    </sheetView>
  </sheetViews>
  <sheetFormatPr defaultColWidth="8.6328125" defaultRowHeight="16.2"/>
  <cols>
    <col min="1" max="31" width="8.6328125" style="175"/>
    <col min="32" max="32" width="11.36328125" style="175" customWidth="1"/>
    <col min="33" max="33" width="8.6328125" style="175"/>
    <col min="34" max="34" width="5.453125" style="175" customWidth="1"/>
    <col min="35" max="35" width="11.6328125" style="175" customWidth="1"/>
    <col min="36" max="16384" width="8.6328125" style="175"/>
  </cols>
  <sheetData>
    <row r="1" spans="1:39" ht="39.75" customHeight="1">
      <c r="A1" s="200" t="s">
        <v>239</v>
      </c>
      <c r="B1" s="200"/>
      <c r="C1" s="200"/>
      <c r="D1" s="200"/>
      <c r="E1" s="200"/>
      <c r="F1" s="200"/>
      <c r="G1" s="200"/>
      <c r="H1" s="200"/>
      <c r="I1" s="200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</row>
    <row r="2" spans="1:39" ht="27.75" customHeight="1">
      <c r="A2" s="201" t="s">
        <v>240</v>
      </c>
      <c r="B2" s="201"/>
      <c r="C2" s="201"/>
      <c r="D2" s="201"/>
      <c r="E2" s="201"/>
      <c r="F2" s="201"/>
      <c r="G2" s="201"/>
      <c r="H2" s="201"/>
      <c r="I2" s="201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76" t="s">
        <v>241</v>
      </c>
      <c r="AG2" s="176"/>
      <c r="AH2" s="176"/>
      <c r="AI2" s="176" t="s">
        <v>242</v>
      </c>
      <c r="AJ2" s="176"/>
      <c r="AK2" s="176"/>
      <c r="AL2" s="176" t="s">
        <v>243</v>
      </c>
      <c r="AM2" s="176"/>
    </row>
    <row r="3" spans="1:39" ht="19.5" customHeight="1">
      <c r="AF3" s="176" t="s">
        <v>244</v>
      </c>
      <c r="AG3" s="177">
        <f>'[1]彙總表 1 (新聞稿)'!E18</f>
        <v>86.85</v>
      </c>
      <c r="AH3" s="176"/>
      <c r="AI3" s="176" t="s">
        <v>3</v>
      </c>
      <c r="AJ3" s="177">
        <f>'[1]彙總表 1 (新聞稿)'!D59</f>
        <v>50.210759779358327</v>
      </c>
      <c r="AK3" s="176"/>
      <c r="AL3" s="176" t="s">
        <v>245</v>
      </c>
      <c r="AM3" s="177">
        <f>'[1]表3銀行別(需排序)'!O50</f>
        <v>70.15032359866548</v>
      </c>
    </row>
    <row r="4" spans="1:39" ht="36" customHeight="1">
      <c r="AF4" s="176" t="s">
        <v>246</v>
      </c>
      <c r="AG4" s="177">
        <f>'[1]彙總表 1 (新聞稿)'!E7</f>
        <v>11.57</v>
      </c>
      <c r="AH4" s="176"/>
      <c r="AI4" s="176" t="s">
        <v>247</v>
      </c>
      <c r="AJ4" s="177">
        <f>'[1]彙總表 1 (新聞稿)'!C59</f>
        <v>49.789240220641673</v>
      </c>
      <c r="AK4" s="176"/>
      <c r="AL4" s="178" t="s">
        <v>248</v>
      </c>
      <c r="AM4" s="177">
        <f>'[1]表3銀行別(需排序)'!O86</f>
        <v>29.849676401334531</v>
      </c>
    </row>
    <row r="5" spans="1:39">
      <c r="AF5" s="176" t="s">
        <v>249</v>
      </c>
      <c r="AG5" s="177">
        <f>'[1]彙總表 1 (新聞稿)'!E30</f>
        <v>1.46</v>
      </c>
      <c r="AH5" s="176"/>
      <c r="AI5" s="176"/>
      <c r="AJ5" s="176"/>
      <c r="AK5" s="176"/>
      <c r="AL5" s="176"/>
      <c r="AM5" s="176"/>
    </row>
    <row r="6" spans="1:39">
      <c r="AF6" s="176" t="s">
        <v>250</v>
      </c>
      <c r="AG6" s="177">
        <f>'[1]彙總表 1 (新聞稿)'!E33</f>
        <v>7.0000000000000007E-2</v>
      </c>
      <c r="AH6" s="176"/>
      <c r="AI6" s="176"/>
      <c r="AJ6" s="176"/>
      <c r="AK6" s="176"/>
      <c r="AL6" s="176"/>
      <c r="AM6" s="176"/>
    </row>
    <row r="7" spans="1:39">
      <c r="AF7" s="176" t="s">
        <v>251</v>
      </c>
      <c r="AG7" s="177">
        <f>'[1]彙總表 1 (新聞稿)'!E37</f>
        <v>0.05</v>
      </c>
      <c r="AH7" s="176"/>
      <c r="AI7" s="176"/>
      <c r="AJ7" s="176"/>
      <c r="AK7" s="176"/>
      <c r="AL7" s="176"/>
      <c r="AM7" s="176"/>
    </row>
    <row r="11" spans="1:39">
      <c r="AF11" s="179" t="s">
        <v>252</v>
      </c>
    </row>
    <row r="12" spans="1:39">
      <c r="AF12" s="179" t="s">
        <v>253</v>
      </c>
    </row>
    <row r="13" spans="1:39">
      <c r="AG13" s="180"/>
    </row>
    <row r="22" spans="1:31" ht="19.5" customHeight="1"/>
    <row r="23" spans="1:31" ht="19.5" customHeight="1">
      <c r="A23" s="201" t="s">
        <v>243</v>
      </c>
      <c r="B23" s="201"/>
      <c r="C23" s="201"/>
      <c r="D23" s="201"/>
      <c r="E23" s="201"/>
      <c r="F23" s="201"/>
      <c r="G23" s="201"/>
      <c r="H23" s="201"/>
      <c r="I23" s="201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  <c r="AA23" s="182"/>
      <c r="AB23" s="182"/>
      <c r="AC23" s="182"/>
      <c r="AD23" s="182"/>
      <c r="AE23" s="182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2019-01-31T01:37:02Z</cp:lastPrinted>
  <dcterms:created xsi:type="dcterms:W3CDTF">2019-01-28T01:49:36Z</dcterms:created>
  <dcterms:modified xsi:type="dcterms:W3CDTF">2019-01-31T01:37:05Z</dcterms:modified>
</cp:coreProperties>
</file>