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" windowWidth="23256" windowHeight="12552"/>
  </bookViews>
  <sheets>
    <sheet name="附表1" sheetId="1" r:id="rId1"/>
    <sheet name="附表2" sheetId="2" r:id="rId2"/>
    <sheet name="附圖1" sheetId="5" r:id="rId3"/>
    <sheet name="附圖2" sheetId="4" r:id="rId4"/>
  </sheets>
  <externalReferences>
    <externalReference r:id="rId5"/>
  </externalReferences>
  <definedNames>
    <definedName name="_xlnm.Print_Area" localSheetId="0">附表1!$A$1:$E$64</definedName>
    <definedName name="_xlnm.Print_Area" localSheetId="1">附表2!$A$1:$G$50</definedName>
    <definedName name="_xlnm.Print_Area" localSheetId="2">附圖1!$A$1:$N$29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BK87" i="5" l="1"/>
  <c r="BJ87" i="5"/>
  <c r="BI87" i="5"/>
  <c r="BK86" i="5"/>
  <c r="BJ86" i="5"/>
  <c r="BI86" i="5"/>
  <c r="BK85" i="5"/>
  <c r="BJ85" i="5"/>
  <c r="BI85" i="5"/>
  <c r="BK84" i="5"/>
  <c r="BJ84" i="5"/>
  <c r="BI84" i="5"/>
  <c r="BK83" i="5"/>
  <c r="BJ83" i="5"/>
  <c r="BI83" i="5"/>
  <c r="BK82" i="5"/>
  <c r="BJ82" i="5"/>
  <c r="BI82" i="5"/>
  <c r="BK81" i="5"/>
  <c r="BJ81" i="5"/>
  <c r="BI81" i="5"/>
  <c r="BK80" i="5"/>
  <c r="BJ80" i="5"/>
  <c r="BI80" i="5"/>
  <c r="BK58" i="5"/>
  <c r="BJ58" i="5"/>
  <c r="BI58" i="5"/>
  <c r="BK57" i="5"/>
  <c r="BJ57" i="5"/>
  <c r="BI57" i="5"/>
  <c r="BK56" i="5"/>
  <c r="BJ56" i="5"/>
  <c r="BI56" i="5"/>
  <c r="BK55" i="5"/>
  <c r="BJ55" i="5"/>
  <c r="BI55" i="5"/>
  <c r="BK54" i="5"/>
  <c r="BJ54" i="5"/>
  <c r="BI54" i="5"/>
  <c r="BK53" i="5"/>
  <c r="BJ53" i="5"/>
  <c r="BI53" i="5"/>
  <c r="BK52" i="5"/>
  <c r="BJ52" i="5"/>
  <c r="BI52" i="5"/>
  <c r="BK51" i="5"/>
  <c r="BJ51" i="5"/>
  <c r="BI51" i="5"/>
  <c r="BK50" i="5"/>
  <c r="BJ50" i="5"/>
  <c r="BI50" i="5"/>
  <c r="BK49" i="5"/>
  <c r="BJ49" i="5"/>
  <c r="BI49" i="5"/>
  <c r="BK48" i="5"/>
  <c r="BJ48" i="5"/>
  <c r="BI48" i="5"/>
  <c r="BK47" i="5"/>
  <c r="BJ47" i="5"/>
  <c r="BI47" i="5"/>
  <c r="BK46" i="5"/>
  <c r="BJ46" i="5"/>
  <c r="BI46" i="5"/>
  <c r="BK45" i="5"/>
  <c r="BJ45" i="5"/>
  <c r="BI45" i="5"/>
  <c r="BK44" i="5"/>
  <c r="BJ44" i="5"/>
  <c r="BI44" i="5"/>
  <c r="BK43" i="5"/>
  <c r="BJ43" i="5"/>
  <c r="BI43" i="5"/>
  <c r="BK42" i="5"/>
  <c r="BJ42" i="5"/>
  <c r="BI42" i="5"/>
  <c r="BK41" i="5"/>
  <c r="BJ41" i="5"/>
  <c r="BI41" i="5"/>
  <c r="BK40" i="5"/>
  <c r="BJ40" i="5"/>
  <c r="BI40" i="5"/>
  <c r="BB40" i="5"/>
  <c r="BA40" i="5"/>
  <c r="AZ40" i="5"/>
  <c r="BK39" i="5"/>
  <c r="BJ39" i="5"/>
  <c r="BI39" i="5"/>
  <c r="BB39" i="5"/>
  <c r="BA39" i="5"/>
  <c r="AZ39" i="5"/>
  <c r="BK38" i="5"/>
  <c r="BJ38" i="5"/>
  <c r="BI38" i="5"/>
  <c r="BB38" i="5"/>
  <c r="BA38" i="5"/>
  <c r="AZ38" i="5"/>
  <c r="BK37" i="5"/>
  <c r="BJ37" i="5"/>
  <c r="BI37" i="5"/>
  <c r="BB37" i="5"/>
  <c r="BA37" i="5"/>
  <c r="AZ37" i="5"/>
  <c r="BK36" i="5"/>
  <c r="BJ36" i="5"/>
  <c r="BI36" i="5"/>
  <c r="BB36" i="5"/>
  <c r="BA36" i="5"/>
  <c r="AZ36" i="5"/>
  <c r="BB35" i="5"/>
  <c r="BA35" i="5"/>
  <c r="AZ35" i="5"/>
  <c r="BK34" i="5"/>
  <c r="BJ34" i="5"/>
  <c r="BI34" i="5"/>
  <c r="BB34" i="5"/>
  <c r="BA34" i="5"/>
  <c r="AZ34" i="5"/>
  <c r="BK33" i="5"/>
  <c r="BJ33" i="5"/>
  <c r="BI33" i="5"/>
  <c r="BB33" i="5"/>
  <c r="BA33" i="5"/>
  <c r="AZ33" i="5"/>
  <c r="BK32" i="5"/>
  <c r="BJ32" i="5"/>
  <c r="BI32" i="5"/>
  <c r="BB32" i="5"/>
  <c r="BA32" i="5"/>
  <c r="AZ32" i="5"/>
  <c r="BK31" i="5"/>
  <c r="BJ31" i="5"/>
  <c r="BI31" i="5"/>
  <c r="BB31" i="5"/>
  <c r="BA31" i="5"/>
  <c r="AZ31" i="5"/>
  <c r="BK30" i="5"/>
  <c r="BJ30" i="5"/>
  <c r="BI30" i="5"/>
  <c r="BK29" i="5"/>
  <c r="BJ29" i="5"/>
  <c r="BI29" i="5"/>
  <c r="BK28" i="5"/>
  <c r="BJ28" i="5"/>
  <c r="BI28" i="5"/>
  <c r="BK27" i="5"/>
  <c r="BJ27" i="5"/>
  <c r="BI27" i="5"/>
  <c r="BK26" i="5"/>
  <c r="BJ26" i="5"/>
  <c r="BI26" i="5"/>
  <c r="BK25" i="5"/>
  <c r="BJ25" i="5"/>
  <c r="BI25" i="5"/>
  <c r="BK24" i="5"/>
  <c r="BJ24" i="5"/>
  <c r="BI24" i="5"/>
  <c r="BK23" i="5"/>
  <c r="BJ23" i="5"/>
  <c r="BI23" i="5"/>
  <c r="BK22" i="5"/>
  <c r="BJ22" i="5"/>
  <c r="BI22" i="5"/>
  <c r="BK21" i="5"/>
  <c r="BJ21" i="5"/>
  <c r="BI21" i="5"/>
  <c r="BK20" i="5"/>
  <c r="BJ20" i="5"/>
  <c r="BI20" i="5"/>
  <c r="BK19" i="5"/>
  <c r="BJ19" i="5"/>
  <c r="BI19" i="5"/>
  <c r="BK18" i="5"/>
  <c r="BJ18" i="5"/>
  <c r="BI18" i="5"/>
  <c r="BK17" i="5"/>
  <c r="BJ17" i="5"/>
  <c r="BI17" i="5"/>
  <c r="BK16" i="5"/>
  <c r="BJ16" i="5"/>
  <c r="BI16" i="5"/>
  <c r="BK15" i="5"/>
  <c r="BJ15" i="5"/>
  <c r="BI15" i="5"/>
  <c r="BK14" i="5"/>
  <c r="BJ14" i="5"/>
  <c r="BI14" i="5"/>
  <c r="BK13" i="5"/>
  <c r="BJ13" i="5"/>
  <c r="BI13" i="5"/>
  <c r="BK12" i="5"/>
  <c r="BJ12" i="5"/>
  <c r="BI12" i="5"/>
  <c r="BK11" i="5"/>
  <c r="BJ11" i="5"/>
  <c r="BI11" i="5"/>
  <c r="BK10" i="5"/>
  <c r="BJ10" i="5"/>
  <c r="BI10" i="5"/>
  <c r="BK9" i="5"/>
  <c r="BJ9" i="5"/>
  <c r="BI9" i="5"/>
  <c r="BK8" i="5"/>
  <c r="BJ8" i="5"/>
  <c r="BI8" i="5"/>
  <c r="BK7" i="5"/>
  <c r="BJ7" i="5"/>
  <c r="BI7" i="5"/>
  <c r="BK6" i="5"/>
  <c r="BJ6" i="5"/>
  <c r="BI6" i="5"/>
  <c r="BK5" i="5"/>
  <c r="BJ5" i="5"/>
  <c r="BI5" i="5"/>
  <c r="BK4" i="5"/>
  <c r="BJ4" i="5"/>
  <c r="BI4" i="5"/>
  <c r="BK3" i="5"/>
  <c r="BJ3" i="5"/>
  <c r="BI3" i="5"/>
  <c r="AL7" i="4" l="1"/>
  <c r="AL6" i="4"/>
  <c r="AL5" i="4"/>
  <c r="AR4" i="4"/>
  <c r="AO4" i="4"/>
  <c r="AL4" i="4"/>
  <c r="AR3" i="4"/>
  <c r="AO3" i="4"/>
  <c r="AL3" i="4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G34" i="2"/>
  <c r="F34" i="2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58" i="1"/>
  <c r="E62" i="1" s="1"/>
  <c r="E63" i="1" s="1"/>
  <c r="D58" i="1"/>
  <c r="D62" i="1" s="1"/>
  <c r="D63" i="1" s="1"/>
  <c r="C58" i="1"/>
  <c r="C59" i="1" s="1"/>
  <c r="A3" i="1"/>
  <c r="C62" i="1" l="1"/>
  <c r="C63" i="1" s="1"/>
  <c r="D59" i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V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<sst xmlns="http://schemas.openxmlformats.org/spreadsheetml/2006/main" count="325" uniqueCount="249">
  <si>
    <t>附表1  銀行衍生性金融商品交易量彙總表</t>
    <phoneticPr fontId="4" type="noConversion"/>
  </si>
  <si>
    <t>商  品  種  類  別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</si>
  <si>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</si>
  <si>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</si>
  <si>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</si>
  <si>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</si>
  <si>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</si>
  <si>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涉及新臺幣交易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</si>
  <si>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</si>
  <si>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</si>
  <si>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</si>
  <si>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</si>
  <si>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</si>
  <si>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</si>
  <si>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</si>
  <si>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</si>
  <si>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</si>
  <si>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</si>
  <si>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</si>
  <si>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</si>
  <si>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</si>
  <si>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</si>
  <si>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</si>
  <si>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</si>
  <si>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</si>
  <si>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</si>
  <si>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</si>
  <si>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</si>
  <si>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</si>
  <si>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</si>
  <si>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</si>
  <si>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(一)店頭市場(OTC)</t>
    <phoneticPr fontId="4" type="noConversion"/>
  </si>
  <si>
    <t xml:space="preserve">  (二)交易所(Exchange-traded Contracts)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</si>
  <si>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</si>
  <si>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</si>
  <si>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</si>
  <si>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</si>
  <si>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</si>
  <si>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</si>
  <si>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</si>
  <si>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</si>
  <si>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</si>
  <si>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</si>
  <si>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</si>
  <si>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</si>
  <si>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註：包括國內總分支機構及國際金融業務分行資料，不含海外分行及子行；本表已剔除銀行間交易重複計算部分。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</si>
  <si>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</si>
  <si>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</si>
  <si>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</si>
  <si>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107年11月</t>
    <phoneticPr fontId="4" type="noConversion"/>
  </si>
  <si>
    <t>金  額</t>
    <phoneticPr fontId="3" type="noConversion"/>
  </si>
  <si>
    <t>比  重</t>
    <phoneticPr fontId="3" type="noConversion"/>
  </si>
  <si>
    <t xml:space="preserve"> 107年10月 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</si>
  <si>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</si>
  <si>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</si>
  <si>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</si>
  <si>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r>
      <t xml:space="preserve">   註</t>
    </r>
    <r>
      <rPr>
        <sz val="12"/>
        <rFont val="新細明體"/>
        <family val="1"/>
        <charset val="136"/>
      </rPr>
      <t>：</t>
    </r>
    <r>
      <rPr>
        <sz val="12"/>
        <rFont val="標楷體"/>
        <family val="4"/>
        <charset val="136"/>
      </rPr>
      <t>r為修正數</t>
    </r>
    <r>
      <rPr>
        <sz val="12"/>
        <rFont val="新細明體"/>
        <family val="1"/>
        <charset val="136"/>
      </rPr>
      <t>。</t>
    </r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</si>
  <si>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</si>
  <si>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</si>
  <si>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</si>
  <si>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107年11月</t>
    <phoneticPr fontId="4" type="noConversion"/>
  </si>
  <si>
    <t xml:space="preserve"> 107年10月</t>
    <phoneticPr fontId="31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</si>
  <si>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</si>
  <si>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</si>
  <si>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</si>
  <si>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</si>
  <si>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</si>
  <si>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</si>
  <si>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</si>
  <si>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</si>
  <si>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</si>
  <si>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1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</si>
  <si>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</si>
  <si>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</si>
  <si>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1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</si>
  <si>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</si>
  <si>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</si>
  <si>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</si>
  <si>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</si>
  <si>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</si>
  <si>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</si>
  <si>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</si>
  <si>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</si>
  <si>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</si>
  <si>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</si>
  <si>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t>總        計</t>
    <phoneticPr fontId="4" type="noConversion"/>
  </si>
  <si>
    <t>註：1.包括國內總分支機構及國際金融業務分行資料，不含海外分行及子行；本表已剔除銀行間交易重複計算部分。</t>
    <phoneticPr fontId="4" type="noConversion"/>
  </si>
  <si>
    <t xml:space="preserve">    2.r為修正數。</t>
    <phoneticPr fontId="31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</si>
  <si>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1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</si>
  <si>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</si>
  <si>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</si>
  <si>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</si>
  <si>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</si>
  <si>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</si>
  <si>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</si>
  <si>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</si>
  <si>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</si>
  <si>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</si>
  <si>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</si>
  <si>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</si>
  <si>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</si>
  <si>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</si>
  <si>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</si>
  <si>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</si>
  <si>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</si>
  <si>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</si>
  <si>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</si>
  <si>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</si>
  <si>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</si>
  <si>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</si>
  <si>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</si>
  <si>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</si>
  <si>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</si>
  <si>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</si>
  <si>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</si>
  <si>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</si>
  <si>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</si>
  <si>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</si>
  <si>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</si>
  <si>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</si>
  <si>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</si>
  <si>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</si>
  <si>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</si>
  <si>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</si>
  <si>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</si>
  <si>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</si>
  <si>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</si>
  <si>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</si>
  <si>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</si>
  <si>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</si>
  <si>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</si>
  <si>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</si>
  <si>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</si>
  <si>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</si>
  <si>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</si>
  <si>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</si>
  <si>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</si>
  <si>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</si>
  <si>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</si>
  <si>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</si>
  <si>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</si>
  <si>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</si>
  <si>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</si>
  <si>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</si>
  <si>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</si>
  <si>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</si>
  <si>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</si>
  <si>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</si>
  <si>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</si>
  <si>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</si>
  <si>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</si>
  <si>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</si>
  <si>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</si>
  <si>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</si>
  <si>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</si>
  <si>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</si>
  <si>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</si>
  <si>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</si>
  <si>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</si>
  <si>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</si>
  <si>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</si>
  <si>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</si>
  <si>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</si>
  <si>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</si>
  <si>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</si>
  <si>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</si>
  <si>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</si>
  <si>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</si>
  <si>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</si>
  <si>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</si>
  <si>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</si>
  <si>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</si>
  <si>
    <t>97/6</t>
  </si>
  <si>
    <t>105/4</t>
  </si>
  <si>
    <t>97/7</t>
  </si>
  <si>
    <t>105/5</t>
  </si>
  <si>
    <t>105/5</t>
    <phoneticPr fontId="3" type="noConversion"/>
  </si>
  <si>
    <t>97/8</t>
  </si>
  <si>
    <t>105/6</t>
  </si>
  <si>
    <t>97/9</t>
  </si>
  <si>
    <t>105/7</t>
  </si>
  <si>
    <t>97/10</t>
  </si>
  <si>
    <t>105/8</t>
    <phoneticPr fontId="3" type="noConversion"/>
  </si>
  <si>
    <t>97/11</t>
  </si>
  <si>
    <t>105/9</t>
  </si>
  <si>
    <t>97/12</t>
  </si>
  <si>
    <t>105/10</t>
  </si>
  <si>
    <t>98/1</t>
  </si>
  <si>
    <t>105/11</t>
    <phoneticPr fontId="3" type="noConversion"/>
  </si>
  <si>
    <t>98/2</t>
  </si>
  <si>
    <t>105/12</t>
  </si>
  <si>
    <t>98/3</t>
  </si>
  <si>
    <t>106/1</t>
  </si>
  <si>
    <t>98/4</t>
  </si>
  <si>
    <t>106/2</t>
    <phoneticPr fontId="3" type="noConversion"/>
  </si>
  <si>
    <t>98/5</t>
  </si>
  <si>
    <t>106/3</t>
  </si>
  <si>
    <t>98/6</t>
  </si>
  <si>
    <t>106/4</t>
  </si>
  <si>
    <t>98/7</t>
  </si>
  <si>
    <t>106/5</t>
    <phoneticPr fontId="3" type="noConversion"/>
  </si>
  <si>
    <t>98/8</t>
  </si>
  <si>
    <t>106/6</t>
  </si>
  <si>
    <t>98/9</t>
  </si>
  <si>
    <t>106/7</t>
  </si>
  <si>
    <t>98/10</t>
  </si>
  <si>
    <t>106/8</t>
    <phoneticPr fontId="3" type="noConversion"/>
  </si>
  <si>
    <t>98/11</t>
  </si>
  <si>
    <t>106/9</t>
  </si>
  <si>
    <t>106/10</t>
  </si>
  <si>
    <t>99/12</t>
  </si>
  <si>
    <t>106/11</t>
    <phoneticPr fontId="3" type="noConversion"/>
  </si>
  <si>
    <t>100/3</t>
  </si>
  <si>
    <t>106/12</t>
  </si>
  <si>
    <t>100/6</t>
  </si>
  <si>
    <t>107/1</t>
  </si>
  <si>
    <t>100/9</t>
  </si>
  <si>
    <t>107/2</t>
    <phoneticPr fontId="3" type="noConversion"/>
  </si>
  <si>
    <t>100/12</t>
  </si>
  <si>
    <t>101/3</t>
  </si>
  <si>
    <t>107/04</t>
  </si>
  <si>
    <t>101/6</t>
  </si>
  <si>
    <t>107/5</t>
    <phoneticPr fontId="3" type="noConversion"/>
  </si>
  <si>
    <t>101/9</t>
  </si>
  <si>
    <t>101/12</t>
  </si>
  <si>
    <t>107/07</t>
  </si>
  <si>
    <t>107/08</t>
    <phoneticPr fontId="3" type="noConversion"/>
  </si>
  <si>
    <t>107/8</t>
    <phoneticPr fontId="3" type="noConversion"/>
  </si>
  <si>
    <t>107/09</t>
  </si>
  <si>
    <t>107/10</t>
  </si>
  <si>
    <t>107/11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</si>
  <si>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2  107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11</t>
    </r>
    <r>
      <rPr>
        <sz val="18"/>
        <rFont val="標楷體"/>
        <family val="4"/>
        <charset val="136"/>
      </rPr>
      <t>月銀行衍生性金融商品交易量內容分析</t>
    </r>
    <phoneticPr fontId="31" type="noConversion"/>
  </si>
  <si>
    <t>幣別</t>
    <phoneticPr fontId="31" type="noConversion"/>
  </si>
  <si>
    <t>商品種類別</t>
  </si>
  <si>
    <t>幣別</t>
  </si>
  <si>
    <t>銀行類別</t>
  </si>
  <si>
    <t>匯率契約</t>
  </si>
  <si>
    <t>本國銀行</t>
    <phoneticPr fontId="31" type="noConversion"/>
  </si>
  <si>
    <t>利率契約</t>
  </si>
  <si>
    <t>涉及新臺幣交易</t>
    <phoneticPr fontId="31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</si>
  <si>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</si>
  <si>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</si>
  <si>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</si>
  <si>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</si>
  <si>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</si>
  <si>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</si>
  <si>
    <t>106/5</t>
    <phoneticPr fontId="3" type="noConversion"/>
  </si>
  <si>
    <t>107/05</t>
    <phoneticPr fontId="3" type="noConversion"/>
  </si>
  <si>
    <t>107/11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</si>
</sst>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-* #,##0.00_-;\-* #,##0.00_-;_-* &quot;-&quot;_-;_-@_-"/>
    <numFmt numFmtId="181" formatCode="0.00_ "/>
    <numFmt numFmtId="182" formatCode="#,##0_ "/>
    <numFmt numFmtId="183" formatCode="0.00_);[Red]\(0.00\)"/>
    <numFmt numFmtId="184" formatCode="_(* #,##0_);_(* \-#,##0_);_(* &quot;-&quot;_);_(@_)"/>
    <numFmt numFmtId="185" formatCode="#,##0.00_ "/>
    <numFmt numFmtId="186" formatCode="#,##0_);[Red]\(#,##0\)"/>
  </numFmts>
  <fonts count="44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sz val="12"/>
      <name val="新細明體"/>
      <family val="1"/>
      <charset val="136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8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</cellStyleXfs>
  <cellXfs count="190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0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1" fontId="21" fillId="0" borderId="22" xfId="0" applyNumberFormat="1" applyFont="1" applyFill="1" applyBorder="1" applyProtection="1"/>
    <xf numFmtId="181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1" fontId="21" fillId="0" borderId="24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2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3" fontId="5" fillId="0" borderId="0" xfId="1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3" fontId="5" fillId="0" borderId="0" xfId="0" applyNumberFormat="1" applyFont="1" applyProtection="1"/>
    <xf numFmtId="184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4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2" xfId="2" applyNumberFormat="1" applyFont="1" applyBorder="1" applyAlignment="1" applyProtection="1">
      <alignment horizontal="center" vertical="center"/>
      <protection hidden="1"/>
    </xf>
    <xf numFmtId="183" fontId="6" fillId="0" borderId="32" xfId="2" applyNumberFormat="1" applyFont="1" applyBorder="1" applyAlignment="1" applyProtection="1">
      <alignment horizontal="center" vertical="center"/>
      <protection hidden="1"/>
    </xf>
    <xf numFmtId="184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2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84" fontId="6" fillId="0" borderId="28" xfId="0" applyNumberFormat="1" applyFont="1" applyBorder="1" applyAlignment="1" applyProtection="1">
      <alignment horizontal="right" vertical="center"/>
    </xf>
    <xf numFmtId="18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4" fontId="6" fillId="0" borderId="34" xfId="0" applyNumberFormat="1" applyFont="1" applyBorder="1" applyAlignment="1" applyProtection="1">
      <alignment horizontal="right" vertical="center"/>
    </xf>
    <xf numFmtId="184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Border="1" applyAlignment="1" applyProtection="1">
      <alignment horizontal="right" vertical="center"/>
      <protection locked="0"/>
    </xf>
    <xf numFmtId="185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2" xfId="1" applyNumberFormat="1" applyFont="1" applyBorder="1" applyAlignment="1" applyProtection="1">
      <alignment horizontal="right" vertical="center"/>
      <protection locked="0"/>
    </xf>
    <xf numFmtId="184" fontId="6" fillId="0" borderId="27" xfId="0" applyNumberFormat="1" applyFont="1" applyBorder="1" applyAlignment="1" applyProtection="1">
      <alignment horizontal="right" vertical="center"/>
    </xf>
    <xf numFmtId="184" fontId="6" fillId="0" borderId="31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2" xfId="1" applyNumberFormat="1" applyFont="1" applyBorder="1" applyAlignment="1" applyProtection="1">
      <alignment horizontal="right" vertical="center"/>
      <protection locked="0"/>
    </xf>
    <xf numFmtId="181" fontId="6" fillId="0" borderId="32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0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3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6" fontId="8" fillId="0" borderId="0" xfId="3" applyNumberFormat="1" applyFont="1" applyFill="1" applyBorder="1" applyAlignment="1">
      <alignment horizontal="right"/>
    </xf>
    <xf numFmtId="186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6" fontId="8" fillId="0" borderId="0" xfId="3" applyNumberFormat="1" applyFont="1" applyFill="1" applyBorder="1" applyAlignment="1">
      <alignment horizontal="right" vertical="center"/>
    </xf>
    <xf numFmtId="49" fontId="34" fillId="0" borderId="0" xfId="3" applyNumberFormat="1" applyFont="1" applyFill="1" applyBorder="1" applyAlignment="1">
      <alignment vertical="center"/>
    </xf>
    <xf numFmtId="186" fontId="34" fillId="0" borderId="0" xfId="3" applyNumberFormat="1" applyFont="1" applyFill="1" applyBorder="1" applyAlignment="1">
      <alignment horizontal="right" vertical="center"/>
    </xf>
    <xf numFmtId="186" fontId="34" fillId="0" borderId="0" xfId="3" applyNumberFormat="1" applyFont="1" applyFill="1" applyBorder="1" applyAlignment="1">
      <alignment horizontal="right"/>
    </xf>
    <xf numFmtId="186" fontId="34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5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6" fontId="8" fillId="2" borderId="0" xfId="3" applyNumberFormat="1" applyFont="1" applyFill="1" applyBorder="1" applyAlignment="1">
      <alignment horizontal="right"/>
    </xf>
    <xf numFmtId="186" fontId="8" fillId="2" borderId="39" xfId="3" applyNumberFormat="1" applyFont="1" applyFill="1" applyBorder="1" applyAlignment="1">
      <alignment horizontal="right"/>
    </xf>
    <xf numFmtId="49" fontId="34" fillId="2" borderId="0" xfId="3" applyNumberFormat="1" applyFont="1" applyFill="1" applyBorder="1" applyAlignment="1">
      <alignment vertical="center"/>
    </xf>
    <xf numFmtId="186" fontId="34" fillId="2" borderId="0" xfId="3" applyNumberFormat="1" applyFont="1" applyFill="1" applyBorder="1" applyAlignment="1">
      <alignment horizontal="right" vertical="center"/>
    </xf>
    <xf numFmtId="186" fontId="34" fillId="2" borderId="0" xfId="3" applyNumberFormat="1" applyFont="1" applyFill="1" applyBorder="1" applyAlignment="1">
      <alignment horizontal="right"/>
    </xf>
    <xf numFmtId="186" fontId="34" fillId="2" borderId="39" xfId="3" applyNumberFormat="1" applyFont="1" applyFill="1" applyBorder="1" applyAlignment="1">
      <alignment horizontal="right"/>
    </xf>
    <xf numFmtId="0" fontId="36" fillId="0" borderId="0" xfId="3" applyFont="1" applyFill="1" applyBorder="1"/>
    <xf numFmtId="0" fontId="37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181" fontId="41" fillId="0" borderId="0" xfId="3" applyNumberFormat="1" applyFont="1" applyFill="1" applyBorder="1" applyAlignment="1">
      <alignment vertical="center"/>
    </xf>
    <xf numFmtId="0" fontId="41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0" fontId="40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horizontal="center"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0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附圖1!$AW$2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1"/>
              <c:layout>
                <c:manualLayout>
                  <c:x val="2.4645717806531116E-3"/>
                  <c:y val="-1.3506994693680656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0522557138768E-2"/>
                  <c:y val="-3.245279578837016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9000392973059513E-2"/>
                  <c:y val="-2.865199737152971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0220016398135076E-2"/>
                  <c:y val="-7.309046571783448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9.4197097821182706E-4"/>
                  <c:y val="-7.8349685305255795E-3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7529654911435514E-2"/>
                  <c:y val="-4.020024993257898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4381115946458632E-2"/>
                  <c:y val="-2.8302243695659604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532308692467046E-2"/>
                  <c:y val="-3.043586266622605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4.8059149722735672E-2"/>
                  <c:y val="-4.8239266763145203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4.0239665051110755E-2"/>
                  <c:y val="-3.05232251178443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2.6361894227177239E-2"/>
                  <c:y val="-1.9004144018900677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610379340290412E-2"/>
                  <c:y val="-3.0260985828290999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0"/>
                  <c:y val="2.1225277375783887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rgbClr val="0070C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2.8342575477510783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layout>
                <c:manualLayout>
                  <c:x val="-2.9574861367837338E-2"/>
                  <c:y val="-2.701398938736131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0"/>
                  <c:y val="-1.92957067052580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附圖1!$BC$27:$BC$73</c:f>
              <c:strCache>
                <c:ptCount val="47"/>
                <c:pt idx="1">
                  <c:v>104/2</c:v>
                </c:pt>
                <c:pt idx="4">
                  <c:v>104/5</c:v>
                </c:pt>
                <c:pt idx="7">
                  <c:v>104/8</c:v>
                </c:pt>
                <c:pt idx="10">
                  <c:v>104/11</c:v>
                </c:pt>
                <c:pt idx="13">
                  <c:v>105/2</c:v>
                </c:pt>
                <c:pt idx="16">
                  <c:v>105/5</c:v>
                </c:pt>
                <c:pt idx="19">
                  <c:v>105/8</c:v>
                </c:pt>
                <c:pt idx="22">
                  <c:v>105/11</c:v>
                </c:pt>
                <c:pt idx="25">
                  <c:v>106/2</c:v>
                </c:pt>
                <c:pt idx="28">
                  <c:v>106/5</c:v>
                </c:pt>
                <c:pt idx="31">
                  <c:v>106/8</c:v>
                </c:pt>
                <c:pt idx="34">
                  <c:v>106/11</c:v>
                </c:pt>
                <c:pt idx="37">
                  <c:v>107/2</c:v>
                </c:pt>
                <c:pt idx="40">
                  <c:v>107/5</c:v>
                </c:pt>
                <c:pt idx="43">
                  <c:v>107/8</c:v>
                </c:pt>
                <c:pt idx="46">
                  <c:v>107/11</c:v>
                </c:pt>
              </c:strCache>
            </c:strRef>
          </c:cat>
          <c:val>
            <c:numRef>
              <c:f>附圖1!$AZ$27:$AZ$73</c:f>
              <c:numCache>
                <c:formatCode>#,##0_);[Red]\(#,##0\)</c:formatCode>
                <c:ptCount val="47"/>
                <c:pt idx="0">
                  <c:v>15149.333000000001</c:v>
                </c:pt>
                <c:pt idx="1">
                  <c:v>9956.7710000000006</c:v>
                </c:pt>
                <c:pt idx="2">
                  <c:v>14340.477999999999</c:v>
                </c:pt>
                <c:pt idx="3">
                  <c:v>14340.477999999999</c:v>
                </c:pt>
                <c:pt idx="4">
                  <c:v>13881.805</c:v>
                </c:pt>
                <c:pt idx="5">
                  <c:v>14408.177</c:v>
                </c:pt>
                <c:pt idx="6">
                  <c:v>16289.603999999999</c:v>
                </c:pt>
                <c:pt idx="7">
                  <c:v>16054.540999999999</c:v>
                </c:pt>
                <c:pt idx="8">
                  <c:v>13411.941000000001</c:v>
                </c:pt>
                <c:pt idx="9">
                  <c:v>13160.733</c:v>
                </c:pt>
                <c:pt idx="10">
                  <c:v>11892.248</c:v>
                </c:pt>
                <c:pt idx="11">
                  <c:v>13723.92</c:v>
                </c:pt>
                <c:pt idx="12">
                  <c:v>15057.259</c:v>
                </c:pt>
                <c:pt idx="13">
                  <c:v>10309.36</c:v>
                </c:pt>
                <c:pt idx="14">
                  <c:v>13953.181</c:v>
                </c:pt>
                <c:pt idx="15">
                  <c:v>12325.602999999999</c:v>
                </c:pt>
                <c:pt idx="16">
                  <c:v>13012</c:v>
                </c:pt>
                <c:pt idx="17">
                  <c:v>13540</c:v>
                </c:pt>
                <c:pt idx="18">
                  <c:v>12689</c:v>
                </c:pt>
                <c:pt idx="19">
                  <c:v>13599</c:v>
                </c:pt>
                <c:pt idx="20">
                  <c:v>12690</c:v>
                </c:pt>
                <c:pt idx="21">
                  <c:v>12059</c:v>
                </c:pt>
                <c:pt idx="22">
                  <c:v>13805</c:v>
                </c:pt>
                <c:pt idx="23">
                  <c:v>11903</c:v>
                </c:pt>
                <c:pt idx="24">
                  <c:v>11480</c:v>
                </c:pt>
                <c:pt idx="25">
                  <c:v>11069</c:v>
                </c:pt>
                <c:pt idx="26">
                  <c:v>14674</c:v>
                </c:pt>
                <c:pt idx="27">
                  <c:v>10435</c:v>
                </c:pt>
                <c:pt idx="28">
                  <c:v>11701</c:v>
                </c:pt>
                <c:pt idx="29">
                  <c:v>13045</c:v>
                </c:pt>
                <c:pt idx="30">
                  <c:v>12087</c:v>
                </c:pt>
                <c:pt idx="31">
                  <c:v>13053</c:v>
                </c:pt>
                <c:pt idx="32">
                  <c:v>12860</c:v>
                </c:pt>
                <c:pt idx="33">
                  <c:v>11795</c:v>
                </c:pt>
                <c:pt idx="34">
                  <c:v>12548</c:v>
                </c:pt>
                <c:pt idx="35">
                  <c:v>11425</c:v>
                </c:pt>
                <c:pt idx="36">
                  <c:v>14953</c:v>
                </c:pt>
                <c:pt idx="37">
                  <c:v>11160</c:v>
                </c:pt>
                <c:pt idx="38">
                  <c:v>15468</c:v>
                </c:pt>
                <c:pt idx="39">
                  <c:v>13629</c:v>
                </c:pt>
                <c:pt idx="40">
                  <c:v>15994</c:v>
                </c:pt>
                <c:pt idx="41">
                  <c:v>14726</c:v>
                </c:pt>
                <c:pt idx="42">
                  <c:v>14784</c:v>
                </c:pt>
                <c:pt idx="43">
                  <c:v>15374</c:v>
                </c:pt>
                <c:pt idx="44">
                  <c:v>12794</c:v>
                </c:pt>
                <c:pt idx="45">
                  <c:v>15072</c:v>
                </c:pt>
                <c:pt idx="46">
                  <c:v>14930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附圖1!$AX$2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1"/>
              <c:layout>
                <c:manualLayout>
                  <c:x val="-2.2761760242792108E-2"/>
                  <c:y val="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3658773244841622E-2"/>
                  <c:y val="2.914760835792776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1439542792825572E-2"/>
                  <c:y val="3.628291760201465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7819969823550245E-2"/>
                  <c:y val="2.86518454368312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2.4026302478502782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1.922618267910596E-2"/>
                  <c:y val="3.639945151573853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4090801034343905E-2"/>
                  <c:y val="5.1806845417839413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532308692467046E-2"/>
                  <c:y val="7.490335053993793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2.2761760242792108E-2"/>
                  <c:y val="3.040668947168383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2.2858612174402413E-2"/>
                  <c:y val="3.639945151573860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2.0852217872026534E-2"/>
                  <c:y val="3.499466329371642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525856171860218E-2"/>
                  <c:y val="5.943776564832434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3413431916204559E-2"/>
                  <c:y val="3.2802397529541803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rgbClr val="FF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1.8484288354898338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layout>
                <c:manualLayout>
                  <c:x val="-4.0665434380776341E-2"/>
                  <c:y val="5.788712011577423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0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附圖1!$BC$27:$BC$73</c:f>
              <c:strCache>
                <c:ptCount val="47"/>
                <c:pt idx="1">
                  <c:v>104/2</c:v>
                </c:pt>
                <c:pt idx="4">
                  <c:v>104/5</c:v>
                </c:pt>
                <c:pt idx="7">
                  <c:v>104/8</c:v>
                </c:pt>
                <c:pt idx="10">
                  <c:v>104/11</c:v>
                </c:pt>
                <c:pt idx="13">
                  <c:v>105/2</c:v>
                </c:pt>
                <c:pt idx="16">
                  <c:v>105/5</c:v>
                </c:pt>
                <c:pt idx="19">
                  <c:v>105/8</c:v>
                </c:pt>
                <c:pt idx="22">
                  <c:v>105/11</c:v>
                </c:pt>
                <c:pt idx="25">
                  <c:v>106/2</c:v>
                </c:pt>
                <c:pt idx="28">
                  <c:v>106/5</c:v>
                </c:pt>
                <c:pt idx="31">
                  <c:v>106/8</c:v>
                </c:pt>
                <c:pt idx="34">
                  <c:v>106/11</c:v>
                </c:pt>
                <c:pt idx="37">
                  <c:v>107/2</c:v>
                </c:pt>
                <c:pt idx="40">
                  <c:v>107/5</c:v>
                </c:pt>
                <c:pt idx="43">
                  <c:v>107/8</c:v>
                </c:pt>
                <c:pt idx="46">
                  <c:v>107/11</c:v>
                </c:pt>
              </c:strCache>
            </c:strRef>
          </c:cat>
          <c:val>
            <c:numRef>
              <c:f>附圖1!$BA$27:$BA$73</c:f>
              <c:numCache>
                <c:formatCode>#,##0_);[Red]\(#,##0\)</c:formatCode>
                <c:ptCount val="47"/>
                <c:pt idx="0">
                  <c:v>14134.245999999999</c:v>
                </c:pt>
                <c:pt idx="1">
                  <c:v>9383.1489999999994</c:v>
                </c:pt>
                <c:pt idx="2">
                  <c:v>13514.628000000001</c:v>
                </c:pt>
                <c:pt idx="3">
                  <c:v>13514.628000000001</c:v>
                </c:pt>
                <c:pt idx="4">
                  <c:v>12778.061</c:v>
                </c:pt>
                <c:pt idx="5">
                  <c:v>13369.029</c:v>
                </c:pt>
                <c:pt idx="6">
                  <c:v>15260.742</c:v>
                </c:pt>
                <c:pt idx="7">
                  <c:v>14640.31</c:v>
                </c:pt>
                <c:pt idx="8">
                  <c:v>12407.145</c:v>
                </c:pt>
                <c:pt idx="9">
                  <c:v>12085.445</c:v>
                </c:pt>
                <c:pt idx="10">
                  <c:v>10928.33</c:v>
                </c:pt>
                <c:pt idx="11">
                  <c:v>12592.200999999999</c:v>
                </c:pt>
                <c:pt idx="12">
                  <c:v>13383.339</c:v>
                </c:pt>
                <c:pt idx="13">
                  <c:v>9413.5869999999995</c:v>
                </c:pt>
                <c:pt idx="14">
                  <c:v>12408.257</c:v>
                </c:pt>
                <c:pt idx="15">
                  <c:v>11245.394</c:v>
                </c:pt>
                <c:pt idx="16">
                  <c:v>11751</c:v>
                </c:pt>
                <c:pt idx="17">
                  <c:v>12248</c:v>
                </c:pt>
                <c:pt idx="18">
                  <c:v>11495</c:v>
                </c:pt>
                <c:pt idx="19">
                  <c:v>12140</c:v>
                </c:pt>
                <c:pt idx="20">
                  <c:v>11426</c:v>
                </c:pt>
                <c:pt idx="21">
                  <c:v>11110</c:v>
                </c:pt>
                <c:pt idx="22">
                  <c:v>12627</c:v>
                </c:pt>
                <c:pt idx="23">
                  <c:v>11297</c:v>
                </c:pt>
                <c:pt idx="24">
                  <c:v>10671</c:v>
                </c:pt>
                <c:pt idx="25">
                  <c:v>10206</c:v>
                </c:pt>
                <c:pt idx="26">
                  <c:v>13008</c:v>
                </c:pt>
                <c:pt idx="27">
                  <c:v>9368</c:v>
                </c:pt>
                <c:pt idx="28">
                  <c:v>10309</c:v>
                </c:pt>
                <c:pt idx="29">
                  <c:v>11139</c:v>
                </c:pt>
                <c:pt idx="30">
                  <c:v>10746</c:v>
                </c:pt>
                <c:pt idx="31">
                  <c:v>11344</c:v>
                </c:pt>
                <c:pt idx="32">
                  <c:v>11480</c:v>
                </c:pt>
                <c:pt idx="33">
                  <c:v>10394</c:v>
                </c:pt>
                <c:pt idx="34">
                  <c:v>11373</c:v>
                </c:pt>
                <c:pt idx="35">
                  <c:v>10385</c:v>
                </c:pt>
                <c:pt idx="36">
                  <c:v>12723</c:v>
                </c:pt>
                <c:pt idx="37">
                  <c:v>9050</c:v>
                </c:pt>
                <c:pt idx="38">
                  <c:v>13226</c:v>
                </c:pt>
                <c:pt idx="39">
                  <c:v>11874</c:v>
                </c:pt>
                <c:pt idx="40">
                  <c:v>13665</c:v>
                </c:pt>
                <c:pt idx="41">
                  <c:v>12968</c:v>
                </c:pt>
                <c:pt idx="42">
                  <c:v>13248</c:v>
                </c:pt>
                <c:pt idx="43">
                  <c:v>13744</c:v>
                </c:pt>
                <c:pt idx="44">
                  <c:v>11398</c:v>
                </c:pt>
                <c:pt idx="45">
                  <c:v>13140</c:v>
                </c:pt>
                <c:pt idx="46">
                  <c:v>12917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附圖1!$AY$2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1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7703591299949417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023267577137071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8968133535660091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1.896813353566018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1497218007081438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2181146025878003E-2"/>
                  <c:y val="-2.7013989387361312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1.9716574245224893E-2"/>
                  <c:y val="-2.70139893873613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layout>
                <c:manualLayout>
                  <c:x val="-1.9716574245224893E-2"/>
                  <c:y val="-2.70139893873613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2.3413431916204559E-2"/>
                  <c:y val="-2.122527737578388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附圖1!$BC$27:$BC$73</c:f>
              <c:strCache>
                <c:ptCount val="47"/>
                <c:pt idx="1">
                  <c:v>104/2</c:v>
                </c:pt>
                <c:pt idx="4">
                  <c:v>104/5</c:v>
                </c:pt>
                <c:pt idx="7">
                  <c:v>104/8</c:v>
                </c:pt>
                <c:pt idx="10">
                  <c:v>104/11</c:v>
                </c:pt>
                <c:pt idx="13">
                  <c:v>105/2</c:v>
                </c:pt>
                <c:pt idx="16">
                  <c:v>105/5</c:v>
                </c:pt>
                <c:pt idx="19">
                  <c:v>105/8</c:v>
                </c:pt>
                <c:pt idx="22">
                  <c:v>105/11</c:v>
                </c:pt>
                <c:pt idx="25">
                  <c:v>106/2</c:v>
                </c:pt>
                <c:pt idx="28">
                  <c:v>106/5</c:v>
                </c:pt>
                <c:pt idx="31">
                  <c:v>106/8</c:v>
                </c:pt>
                <c:pt idx="34">
                  <c:v>106/11</c:v>
                </c:pt>
                <c:pt idx="37">
                  <c:v>107/2</c:v>
                </c:pt>
                <c:pt idx="40">
                  <c:v>107/5</c:v>
                </c:pt>
                <c:pt idx="43">
                  <c:v>107/8</c:v>
                </c:pt>
                <c:pt idx="46">
                  <c:v>107/11</c:v>
                </c:pt>
              </c:strCache>
            </c:strRef>
          </c:cat>
          <c:val>
            <c:numRef>
              <c:f>附圖1!$BB$27:$BB$73</c:f>
              <c:numCache>
                <c:formatCode>#,##0_);[Red]\(#,##0\)</c:formatCode>
                <c:ptCount val="47"/>
                <c:pt idx="0">
                  <c:v>523.03399999999999</c:v>
                </c:pt>
                <c:pt idx="1">
                  <c:v>316.33800000000002</c:v>
                </c:pt>
                <c:pt idx="2">
                  <c:v>475.40300000000002</c:v>
                </c:pt>
                <c:pt idx="3">
                  <c:v>475.40300000000002</c:v>
                </c:pt>
                <c:pt idx="4">
                  <c:v>761.50800000000004</c:v>
                </c:pt>
                <c:pt idx="5">
                  <c:v>610.36199999999997</c:v>
                </c:pt>
                <c:pt idx="6">
                  <c:v>612.32100000000003</c:v>
                </c:pt>
                <c:pt idx="7">
                  <c:v>964.87599999999998</c:v>
                </c:pt>
                <c:pt idx="8">
                  <c:v>563.23900000000003</c:v>
                </c:pt>
                <c:pt idx="9">
                  <c:v>719.44399999999996</c:v>
                </c:pt>
                <c:pt idx="10">
                  <c:v>588.1</c:v>
                </c:pt>
                <c:pt idx="11">
                  <c:v>626.75199999999995</c:v>
                </c:pt>
                <c:pt idx="12">
                  <c:v>1113.615</c:v>
                </c:pt>
                <c:pt idx="13">
                  <c:v>674.68499999999995</c:v>
                </c:pt>
                <c:pt idx="14">
                  <c:v>1138.152</c:v>
                </c:pt>
                <c:pt idx="15">
                  <c:v>716.53</c:v>
                </c:pt>
                <c:pt idx="16">
                  <c:v>938.85500000000002</c:v>
                </c:pt>
                <c:pt idx="17">
                  <c:v>986</c:v>
                </c:pt>
                <c:pt idx="18">
                  <c:v>862</c:v>
                </c:pt>
                <c:pt idx="19">
                  <c:v>1069</c:v>
                </c:pt>
                <c:pt idx="20">
                  <c:v>959</c:v>
                </c:pt>
                <c:pt idx="21">
                  <c:v>764</c:v>
                </c:pt>
                <c:pt idx="22">
                  <c:v>918</c:v>
                </c:pt>
                <c:pt idx="23">
                  <c:v>455</c:v>
                </c:pt>
                <c:pt idx="24">
                  <c:v>651</c:v>
                </c:pt>
                <c:pt idx="25">
                  <c:v>677</c:v>
                </c:pt>
                <c:pt idx="26">
                  <c:v>1231</c:v>
                </c:pt>
                <c:pt idx="27">
                  <c:v>636</c:v>
                </c:pt>
                <c:pt idx="28">
                  <c:v>857</c:v>
                </c:pt>
                <c:pt idx="29">
                  <c:v>1229</c:v>
                </c:pt>
                <c:pt idx="30">
                  <c:v>946</c:v>
                </c:pt>
                <c:pt idx="31">
                  <c:v>1289</c:v>
                </c:pt>
                <c:pt idx="32">
                  <c:v>1034</c:v>
                </c:pt>
                <c:pt idx="33">
                  <c:v>1135</c:v>
                </c:pt>
                <c:pt idx="34">
                  <c:v>864</c:v>
                </c:pt>
                <c:pt idx="35">
                  <c:v>781</c:v>
                </c:pt>
                <c:pt idx="36">
                  <c:v>1916</c:v>
                </c:pt>
                <c:pt idx="37">
                  <c:v>1816</c:v>
                </c:pt>
                <c:pt idx="38">
                  <c:v>1893</c:v>
                </c:pt>
                <c:pt idx="39">
                  <c:v>1374</c:v>
                </c:pt>
                <c:pt idx="40">
                  <c:v>1864</c:v>
                </c:pt>
                <c:pt idx="41">
                  <c:v>1351</c:v>
                </c:pt>
                <c:pt idx="42">
                  <c:v>1117</c:v>
                </c:pt>
                <c:pt idx="43">
                  <c:v>1192</c:v>
                </c:pt>
                <c:pt idx="44">
                  <c:v>1093</c:v>
                </c:pt>
                <c:pt idx="45">
                  <c:v>1399</c:v>
                </c:pt>
                <c:pt idx="46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46848"/>
        <c:axId val="90465024"/>
      </c:lineChart>
      <c:catAx>
        <c:axId val="90446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0465024"/>
        <c:crossesAt val="0"/>
        <c:auto val="1"/>
        <c:lblAlgn val="ctr"/>
        <c:lblOffset val="100"/>
        <c:tickMarkSkip val="1"/>
        <c:noMultiLvlLbl val="1"/>
      </c:catAx>
      <c:valAx>
        <c:axId val="90465024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0446848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1577424023154847E-2"/>
          <c:w val="0.6756007393715342"/>
          <c:h val="5.499276410998552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1780145128917719E-2"/>
                  <c:y val="-0.25477860043613954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46.58%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809093716226657E-2"/>
                  <c:y val="0.1848124208354552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53.42%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附圖2!$AN$3:$AN$4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附圖2!$AO$3:$AO$4</c:f>
              <c:numCache>
                <c:formatCode>0.00_ </c:formatCode>
                <c:ptCount val="2"/>
                <c:pt idx="0">
                  <c:v>46.57702505717829</c:v>
                </c:pt>
                <c:pt idx="1">
                  <c:v>53.42297494282171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5.8802879419484325E-2"/>
                  <c:y val="-0.20816077094840757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64.51%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0668133395090317E-2"/>
                  <c:y val="0.16800668573144775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35.49%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附圖2!$AQ$3:$AQ$4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附圖2!$AR$3:$AR$4</c:f>
              <c:numCache>
                <c:formatCode>0.00_ </c:formatCode>
                <c:ptCount val="2"/>
                <c:pt idx="0">
                  <c:v>64.509059806545338</c:v>
                </c:pt>
                <c:pt idx="1">
                  <c:v>35.490940193454662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59</xdr:row>
      <xdr:rowOff>142875</xdr:rowOff>
    </xdr:from>
    <xdr:to>
      <xdr:col>4</xdr:col>
      <xdr:colOff>238125</xdr:colOff>
      <xdr:row>60</xdr:row>
      <xdr:rowOff>0</xdr:rowOff>
    </xdr:to>
    <xdr:sp macro="" textlink="">
      <xdr:nvSpPr>
        <xdr:cNvPr id="2" name="文字方塊 1"/>
        <xdr:cNvSpPr txBox="1"/>
      </xdr:nvSpPr>
      <xdr:spPr>
        <a:xfrm>
          <a:off x="8924925" y="12020550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r>
            <a:rPr lang="en-US" altLang="zh-TW" sz="1600">
              <a:latin typeface="Times New Roman" panose="02020603050405020304" pitchFamily="18" charset="0"/>
              <a:cs typeface="Times New Roman" panose="02020603050405020304" pitchFamily="18" charset="0"/>
            </a:rPr>
            <a:t>r</a:t>
          </a:r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133350</xdr:rowOff>
    </xdr:from>
    <xdr:to>
      <xdr:col>3</xdr:col>
      <xdr:colOff>238125</xdr:colOff>
      <xdr:row>59</xdr:row>
      <xdr:rowOff>438150</xdr:rowOff>
    </xdr:to>
    <xdr:sp macro="" textlink="">
      <xdr:nvSpPr>
        <xdr:cNvPr id="3" name="文字方塊 2"/>
        <xdr:cNvSpPr txBox="1"/>
      </xdr:nvSpPr>
      <xdr:spPr>
        <a:xfrm>
          <a:off x="7372350" y="12011025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r>
            <a:rPr lang="en-US" altLang="zh-TW" sz="1600">
              <a:latin typeface="Times New Roman" panose="02020603050405020304" pitchFamily="18" charset="0"/>
              <a:cs typeface="Times New Roman" panose="02020603050405020304" pitchFamily="18" charset="0"/>
            </a:rPr>
            <a:t>r</a:t>
          </a:r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3</xdr:col>
      <xdr:colOff>238125</xdr:colOff>
      <xdr:row>7</xdr:row>
      <xdr:rowOff>0</xdr:rowOff>
    </xdr:to>
    <xdr:sp macro="" textlink="">
      <xdr:nvSpPr>
        <xdr:cNvPr id="2" name="文字方塊 1"/>
        <xdr:cNvSpPr txBox="1"/>
      </xdr:nvSpPr>
      <xdr:spPr>
        <a:xfrm>
          <a:off x="6553200" y="1504950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r>
            <a:rPr lang="en-US" altLang="zh-TW" sz="1200">
              <a:latin typeface="Times New Roman" panose="02020603050405020304" pitchFamily="18" charset="0"/>
              <a:cs typeface="Times New Roman" panose="02020603050405020304" pitchFamily="18" charset="0"/>
            </a:rPr>
            <a:t>r</a:t>
          </a:r>
          <a:endParaRPr lang="zh-TW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238125</xdr:colOff>
      <xdr:row>8</xdr:row>
      <xdr:rowOff>0</xdr:rowOff>
    </xdr:to>
    <xdr:sp macro="" textlink="">
      <xdr:nvSpPr>
        <xdr:cNvPr id="3" name="文字方塊 2"/>
        <xdr:cNvSpPr txBox="1"/>
      </xdr:nvSpPr>
      <xdr:spPr>
        <a:xfrm>
          <a:off x="6553200" y="1809750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r>
            <a:rPr lang="en-US" altLang="zh-TW" sz="1200">
              <a:latin typeface="Times New Roman" panose="02020603050405020304" pitchFamily="18" charset="0"/>
              <a:cs typeface="Times New Roman" panose="02020603050405020304" pitchFamily="18" charset="0"/>
            </a:rPr>
            <a:t>r</a:t>
          </a:r>
          <a:endParaRPr lang="zh-TW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238125</xdr:colOff>
      <xdr:row>11</xdr:row>
      <xdr:rowOff>0</xdr:rowOff>
    </xdr:to>
    <xdr:sp macro="" textlink="">
      <xdr:nvSpPr>
        <xdr:cNvPr id="4" name="文字方塊 3"/>
        <xdr:cNvSpPr txBox="1"/>
      </xdr:nvSpPr>
      <xdr:spPr>
        <a:xfrm>
          <a:off x="6553200" y="2724150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r>
            <a:rPr lang="en-US" altLang="zh-TW" sz="1200">
              <a:latin typeface="Times New Roman" panose="02020603050405020304" pitchFamily="18" charset="0"/>
              <a:cs typeface="Times New Roman" panose="02020603050405020304" pitchFamily="18" charset="0"/>
            </a:rPr>
            <a:t>r</a:t>
          </a:r>
          <a:endParaRPr lang="zh-TW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238125</xdr:colOff>
      <xdr:row>36</xdr:row>
      <xdr:rowOff>0</xdr:rowOff>
    </xdr:to>
    <xdr:sp macro="" textlink="">
      <xdr:nvSpPr>
        <xdr:cNvPr id="5" name="文字方塊 4"/>
        <xdr:cNvSpPr txBox="1"/>
      </xdr:nvSpPr>
      <xdr:spPr>
        <a:xfrm>
          <a:off x="6553200" y="10344150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r>
            <a:rPr lang="en-US" altLang="zh-TW" sz="1200">
              <a:latin typeface="Times New Roman" panose="02020603050405020304" pitchFamily="18" charset="0"/>
              <a:cs typeface="Times New Roman" panose="02020603050405020304" pitchFamily="18" charset="0"/>
            </a:rPr>
            <a:t>r</a:t>
          </a:r>
          <a:endParaRPr lang="zh-TW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45</xdr:row>
      <xdr:rowOff>0</xdr:rowOff>
    </xdr:from>
    <xdr:to>
      <xdr:col>3</xdr:col>
      <xdr:colOff>238125</xdr:colOff>
      <xdr:row>46</xdr:row>
      <xdr:rowOff>0</xdr:rowOff>
    </xdr:to>
    <xdr:sp macro="" textlink="">
      <xdr:nvSpPr>
        <xdr:cNvPr id="6" name="文字方塊 5"/>
        <xdr:cNvSpPr txBox="1"/>
      </xdr:nvSpPr>
      <xdr:spPr>
        <a:xfrm>
          <a:off x="6553200" y="13392150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r>
            <a:rPr lang="en-US" altLang="zh-TW" sz="1200">
              <a:latin typeface="Times New Roman" panose="02020603050405020304" pitchFamily="18" charset="0"/>
              <a:cs typeface="Times New Roman" panose="02020603050405020304" pitchFamily="18" charset="0"/>
            </a:rPr>
            <a:t>r</a:t>
          </a:r>
          <a:endParaRPr lang="zh-TW" alt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95250</xdr:rowOff>
    </xdr:from>
    <xdr:to>
      <xdr:col>7</xdr:col>
      <xdr:colOff>714375</xdr:colOff>
      <xdr:row>19</xdr:row>
      <xdr:rowOff>76200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23</xdr:row>
      <xdr:rowOff>238125</xdr:rowOff>
    </xdr:from>
    <xdr:to>
      <xdr:col>8</xdr:col>
      <xdr:colOff>9525</xdr:colOff>
      <xdr:row>42</xdr:row>
      <xdr:rowOff>57150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0.77206</cdr:x>
      <cdr:y>0.56468</cdr:y>
    </cdr:from>
    <cdr:to>
      <cdr:x>0.91101</cdr:x>
      <cdr:y>0.61169</cdr:y>
    </cdr:to>
    <cdr:cxnSp macro="">
      <cdr:nvCxnSpPr>
        <cdr:cNvPr id="18" name="肘形接點 17"/>
        <cdr:cNvCxnSpPr/>
      </cdr:nvCxnSpPr>
      <cdr:spPr>
        <a:xfrm xmlns:a="http://schemas.openxmlformats.org/drawingml/2006/main">
          <a:off x="4000499" y="2162173"/>
          <a:ext cx="720000" cy="180000"/>
        </a:xfrm>
        <a:prstGeom xmlns:a="http://schemas.openxmlformats.org/drawingml/2006/main" prst="bentConnector3">
          <a:avLst>
            <a:gd name="adj1" fmla="val 100000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0.13678</cdr:x>
      <cdr:y>0.3908</cdr:y>
    </cdr:from>
    <cdr:to>
      <cdr:x>0.27574</cdr:x>
      <cdr:y>0.43781</cdr:y>
    </cdr:to>
    <cdr:cxnSp macro="">
      <cdr:nvCxnSpPr>
        <cdr:cNvPr id="26" name="肘形接點 25"/>
        <cdr:cNvCxnSpPr/>
      </cdr:nvCxnSpPr>
      <cdr:spPr>
        <a:xfrm xmlns:a="http://schemas.openxmlformats.org/drawingml/2006/main" rot="10800000">
          <a:off x="708752" y="1496405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0.74564</cdr:x>
      <cdr:y>0.54293</cdr:y>
    </cdr:from>
    <cdr:to>
      <cdr:x>0.88535</cdr:x>
      <cdr:y>0.58992</cdr:y>
    </cdr:to>
    <cdr:cxnSp macro="">
      <cdr:nvCxnSpPr>
        <cdr:cNvPr id="7" name="肘形接點 6"/>
        <cdr:cNvCxnSpPr/>
      </cdr:nvCxnSpPr>
      <cdr:spPr>
        <a:xfrm xmlns:a="http://schemas.openxmlformats.org/drawingml/2006/main">
          <a:off x="3870325" y="2079624"/>
          <a:ext cx="720000" cy="180000"/>
        </a:xfrm>
        <a:prstGeom xmlns:a="http://schemas.openxmlformats.org/drawingml/2006/main" prst="bentConnector3">
          <a:avLst>
            <a:gd name="adj1" fmla="val 10080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0.10801</cdr:x>
      <cdr:y>0.39149</cdr:y>
    </cdr:from>
    <cdr:to>
      <cdr:x>0.24699</cdr:x>
      <cdr:y>0.43849</cdr:y>
    </cdr:to>
    <cdr:cxnSp macro="">
      <cdr:nvCxnSpPr>
        <cdr:cNvPr id="9" name="肘形接點 8"/>
        <cdr:cNvCxnSpPr/>
      </cdr:nvCxnSpPr>
      <cdr:spPr>
        <a:xfrm xmlns:a="http://schemas.openxmlformats.org/drawingml/2006/main" rot="10800000">
          <a:off x="559527" y="1499579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711&#34893;&#20132;&#26376;&#22577;&#20316;&#26989;&#27284;_(rivsed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1 (新聞稿) (2)"/>
      <sheetName val="彙總表 2(新聞稿)"/>
      <sheetName val="彙總表 2(新聞稿) (2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(排序) 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107年11月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11.39</v>
          </cell>
        </row>
        <row r="18">
          <cell r="E18">
            <v>86.51</v>
          </cell>
        </row>
        <row r="30">
          <cell r="E30">
            <v>1.97</v>
          </cell>
        </row>
        <row r="33">
          <cell r="E33">
            <v>0.08</v>
          </cell>
        </row>
        <row r="37">
          <cell r="E37">
            <v>0.05</v>
          </cell>
        </row>
        <row r="59">
          <cell r="C59">
            <v>53.42297494282171</v>
          </cell>
          <cell r="D59">
            <v>46.57702505717829</v>
          </cell>
        </row>
      </sheetData>
      <sheetData sheetId="13"/>
      <sheetData sheetId="14"/>
      <sheetData sheetId="15"/>
      <sheetData sheetId="16">
        <row r="2">
          <cell r="Q2" t="str">
            <v>總交易量</v>
          </cell>
        </row>
      </sheetData>
      <sheetData sheetId="17">
        <row r="3">
          <cell r="M3" t="str">
            <v>純外幣交易</v>
          </cell>
        </row>
      </sheetData>
      <sheetData sheetId="18">
        <row r="50">
          <cell r="O50">
            <v>64.509059806545338</v>
          </cell>
        </row>
        <row r="86">
          <cell r="O86">
            <v>35.490940193454662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5" customWidth="1"/>
    <col min="6" max="16384" width="8.90625" style="1"/>
  </cols>
  <sheetData>
    <row r="1" spans="1:5" ht="30.6">
      <c r="A1" s="178" t="s">
        <v>0</v>
      </c>
      <c r="B1" s="178"/>
      <c r="C1" s="178"/>
      <c r="D1" s="178"/>
      <c r="E1" s="178"/>
    </row>
    <row r="2" spans="1:5" ht="31.2" customHeight="1">
      <c r="A2" s="179" t="s">
        <v>1</v>
      </c>
      <c r="B2" s="179"/>
      <c r="C2" s="179"/>
      <c r="D2" s="179"/>
      <c r="E2" s="179"/>
    </row>
    <row r="3" spans="1:5" ht="19.8">
      <c r="A3" s="180" t="str">
        <f>'[1]匯率(店)'!A2</f>
        <v>107年11月</v>
      </c>
      <c r="B3" s="180"/>
      <c r="C3" s="180"/>
      <c r="D3" s="180"/>
      <c r="E3" s="180"/>
    </row>
    <row r="4" spans="1:5" ht="18" thickBot="1">
      <c r="D4" s="181" t="s">
        <v>4</v>
      </c>
      <c r="E4" s="181"/>
    </row>
    <row r="5" spans="1:5" s="9" customFormat="1" ht="39" customHeight="1">
      <c r="A5" s="4" t="s">
        <v>5</v>
      </c>
      <c r="B5" s="5" t="s">
        <v>6</v>
      </c>
      <c r="C5" s="6"/>
      <c r="D5" s="7"/>
      <c r="E5" s="8"/>
    </row>
    <row r="6" spans="1:5" s="9" customFormat="1" ht="24.75" customHeight="1" thickBot="1">
      <c r="A6" s="10"/>
      <c r="B6" s="11" t="s">
        <v>7</v>
      </c>
      <c r="C6" s="12" t="s">
        <v>2</v>
      </c>
      <c r="D6" s="12" t="s">
        <v>3</v>
      </c>
      <c r="E6" s="13" t="s">
        <v>8</v>
      </c>
    </row>
    <row r="7" spans="1:5" s="9" customFormat="1" ht="28.2" customHeight="1" thickBot="1">
      <c r="A7" s="14" t="s">
        <v>9</v>
      </c>
      <c r="B7" s="15">
        <v>529601</v>
      </c>
      <c r="C7" s="16">
        <v>1170611</v>
      </c>
      <c r="D7" s="17">
        <v>1700212</v>
      </c>
      <c r="E7" s="18">
        <v>11.39</v>
      </c>
    </row>
    <row r="8" spans="1:5" s="9" customFormat="1" ht="28.2" customHeight="1">
      <c r="A8" s="19" t="s">
        <v>10</v>
      </c>
      <c r="B8" s="20">
        <v>529601</v>
      </c>
      <c r="C8" s="20">
        <v>266916</v>
      </c>
      <c r="D8" s="20">
        <v>796517</v>
      </c>
      <c r="E8" s="21">
        <v>5.34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527579</v>
      </c>
      <c r="C10" s="20">
        <v>243821</v>
      </c>
      <c r="D10" s="20">
        <v>771400</v>
      </c>
      <c r="E10" s="22">
        <v>5.17</v>
      </c>
    </row>
    <row r="11" spans="1:5" s="9" customFormat="1" ht="24" hidden="1" customHeight="1">
      <c r="A11" s="19" t="s">
        <v>13</v>
      </c>
      <c r="B11" s="20">
        <v>1003</v>
      </c>
      <c r="C11" s="20">
        <v>1012</v>
      </c>
      <c r="D11" s="20">
        <v>2015</v>
      </c>
      <c r="E11" s="22">
        <v>0.01</v>
      </c>
    </row>
    <row r="12" spans="1:5" s="9" customFormat="1" ht="24" hidden="1" customHeight="1">
      <c r="A12" s="19" t="s">
        <v>14</v>
      </c>
      <c r="B12" s="20">
        <v>1019</v>
      </c>
      <c r="C12" s="20">
        <v>22083</v>
      </c>
      <c r="D12" s="20">
        <v>23102</v>
      </c>
      <c r="E12" s="22">
        <v>0.16</v>
      </c>
    </row>
    <row r="13" spans="1:5" s="9" customFormat="1" ht="25.2" customHeight="1" thickBot="1">
      <c r="A13" s="19" t="s">
        <v>15</v>
      </c>
      <c r="B13" s="20">
        <v>0</v>
      </c>
      <c r="C13" s="20">
        <v>903695</v>
      </c>
      <c r="D13" s="20">
        <v>903695</v>
      </c>
      <c r="E13" s="22">
        <v>6.05</v>
      </c>
    </row>
    <row r="14" spans="1:5" s="9" customFormat="1" ht="24" hidden="1" customHeight="1">
      <c r="A14" s="19" t="s">
        <v>16</v>
      </c>
      <c r="B14" s="20">
        <v>0</v>
      </c>
      <c r="C14" s="20">
        <v>442401</v>
      </c>
      <c r="D14" s="20">
        <v>442401</v>
      </c>
      <c r="E14" s="22">
        <v>2.96</v>
      </c>
    </row>
    <row r="15" spans="1:5" s="9" customFormat="1" ht="24" hidden="1" customHeight="1">
      <c r="A15" s="19" t="s">
        <v>17</v>
      </c>
      <c r="B15" s="20">
        <v>0</v>
      </c>
      <c r="C15" s="20">
        <v>461124</v>
      </c>
      <c r="D15" s="20">
        <v>461124</v>
      </c>
      <c r="E15" s="22">
        <v>3.09</v>
      </c>
    </row>
    <row r="16" spans="1:5" s="9" customFormat="1" ht="24" hidden="1" customHeight="1">
      <c r="A16" s="19" t="s">
        <v>18</v>
      </c>
      <c r="B16" s="20">
        <v>0</v>
      </c>
      <c r="C16" s="20">
        <v>170</v>
      </c>
      <c r="D16" s="20">
        <v>170</v>
      </c>
      <c r="E16" s="23">
        <v>0</v>
      </c>
    </row>
    <row r="17" spans="1:5" s="9" customFormat="1" ht="24" hidden="1" customHeight="1">
      <c r="A17" s="24" t="s">
        <v>19</v>
      </c>
      <c r="B17" s="25">
        <v>0</v>
      </c>
      <c r="C17" s="25">
        <v>0</v>
      </c>
      <c r="D17" s="25">
        <v>0</v>
      </c>
      <c r="E17" s="26">
        <v>0</v>
      </c>
    </row>
    <row r="18" spans="1:5" s="9" customFormat="1" ht="30" customHeight="1" thickBot="1">
      <c r="A18" s="27" t="s">
        <v>20</v>
      </c>
      <c r="B18" s="15">
        <v>7168110</v>
      </c>
      <c r="C18" s="16">
        <v>5748490</v>
      </c>
      <c r="D18" s="17">
        <v>12916600</v>
      </c>
      <c r="E18" s="18">
        <v>86.51</v>
      </c>
    </row>
    <row r="19" spans="1:5" s="9" customFormat="1" ht="30" customHeight="1">
      <c r="A19" s="28" t="s">
        <v>21</v>
      </c>
      <c r="B19" s="20">
        <v>7168110</v>
      </c>
      <c r="C19" s="20">
        <v>5695889</v>
      </c>
      <c r="D19" s="20">
        <v>12863999</v>
      </c>
      <c r="E19" s="22">
        <v>86.16</v>
      </c>
    </row>
    <row r="20" spans="1:5" s="9" customFormat="1" ht="24" hidden="1" customHeight="1">
      <c r="A20" s="19" t="s">
        <v>22</v>
      </c>
      <c r="B20" s="20">
        <v>213742</v>
      </c>
      <c r="C20" s="20">
        <v>1145896</v>
      </c>
      <c r="D20" s="20">
        <v>1359638</v>
      </c>
      <c r="E20" s="22">
        <v>9.11</v>
      </c>
    </row>
    <row r="21" spans="1:5" s="9" customFormat="1" ht="24" hidden="1" customHeight="1">
      <c r="A21" s="19" t="s">
        <v>23</v>
      </c>
      <c r="B21" s="20">
        <v>6807060</v>
      </c>
      <c r="C21" s="20">
        <v>3940429</v>
      </c>
      <c r="D21" s="20">
        <v>10747489</v>
      </c>
      <c r="E21" s="22">
        <v>71.98</v>
      </c>
    </row>
    <row r="22" spans="1:5" s="9" customFormat="1" ht="24" hidden="1" customHeight="1">
      <c r="A22" s="19" t="s">
        <v>24</v>
      </c>
      <c r="B22" s="20">
        <v>119656</v>
      </c>
      <c r="C22" s="20">
        <v>9190</v>
      </c>
      <c r="D22" s="20">
        <v>128846</v>
      </c>
      <c r="E22" s="22">
        <v>0.86</v>
      </c>
    </row>
    <row r="23" spans="1:5" s="9" customFormat="1" ht="24" hidden="1" customHeight="1">
      <c r="A23" s="19" t="s">
        <v>25</v>
      </c>
      <c r="B23" s="20">
        <v>15864</v>
      </c>
      <c r="C23" s="20">
        <v>304464</v>
      </c>
      <c r="D23" s="20">
        <v>320328</v>
      </c>
      <c r="E23" s="22">
        <v>2.15</v>
      </c>
    </row>
    <row r="24" spans="1:5" s="9" customFormat="1" ht="24" hidden="1" customHeight="1">
      <c r="A24" s="19" t="s">
        <v>26</v>
      </c>
      <c r="B24" s="20">
        <v>11788</v>
      </c>
      <c r="C24" s="20">
        <v>295910</v>
      </c>
      <c r="D24" s="20">
        <v>307698</v>
      </c>
      <c r="E24" s="22">
        <v>2.06</v>
      </c>
    </row>
    <row r="25" spans="1:5" s="9" customFormat="1" ht="26.4" customHeight="1" thickBot="1">
      <c r="A25" s="19" t="s">
        <v>27</v>
      </c>
      <c r="B25" s="20">
        <v>0</v>
      </c>
      <c r="C25" s="20">
        <v>52601</v>
      </c>
      <c r="D25" s="20">
        <v>52601</v>
      </c>
      <c r="E25" s="22">
        <v>0.35</v>
      </c>
    </row>
    <row r="26" spans="1:5" s="9" customFormat="1" ht="24" hidden="1" customHeight="1">
      <c r="A26" s="19" t="s">
        <v>28</v>
      </c>
      <c r="B26" s="20">
        <v>0</v>
      </c>
      <c r="C26" s="20">
        <v>20954</v>
      </c>
      <c r="D26" s="20">
        <v>20954</v>
      </c>
      <c r="E26" s="22">
        <v>0.14000000000000001</v>
      </c>
    </row>
    <row r="27" spans="1:5" s="9" customFormat="1" ht="24" hidden="1" customHeight="1">
      <c r="A27" s="19" t="s">
        <v>29</v>
      </c>
      <c r="B27" s="20">
        <v>0</v>
      </c>
      <c r="C27" s="20">
        <v>18873</v>
      </c>
      <c r="D27" s="20">
        <v>18873</v>
      </c>
      <c r="E27" s="22">
        <v>0.12</v>
      </c>
    </row>
    <row r="28" spans="1:5" s="9" customFormat="1" ht="24" hidden="1" customHeight="1">
      <c r="A28" s="19" t="s">
        <v>13</v>
      </c>
      <c r="B28" s="20">
        <v>0</v>
      </c>
      <c r="C28" s="20">
        <v>6956</v>
      </c>
      <c r="D28" s="20">
        <v>6956</v>
      </c>
      <c r="E28" s="22">
        <v>0.05</v>
      </c>
    </row>
    <row r="29" spans="1:5" s="9" customFormat="1" ht="24" hidden="1" customHeight="1">
      <c r="A29" s="24" t="s">
        <v>14</v>
      </c>
      <c r="B29" s="25">
        <v>0</v>
      </c>
      <c r="C29" s="25">
        <v>5818</v>
      </c>
      <c r="D29" s="25">
        <v>5818</v>
      </c>
      <c r="E29" s="22">
        <v>0.04</v>
      </c>
    </row>
    <row r="30" spans="1:5" s="9" customFormat="1" ht="30" customHeight="1" thickBot="1">
      <c r="A30" s="27" t="s">
        <v>30</v>
      </c>
      <c r="B30" s="17">
        <v>277885</v>
      </c>
      <c r="C30" s="17">
        <v>16487</v>
      </c>
      <c r="D30" s="17">
        <v>294372</v>
      </c>
      <c r="E30" s="18">
        <v>1.97</v>
      </c>
    </row>
    <row r="31" spans="1:5" s="9" customFormat="1" ht="30" customHeight="1">
      <c r="A31" s="29" t="s">
        <v>31</v>
      </c>
      <c r="B31" s="20">
        <v>1804</v>
      </c>
      <c r="C31" s="20">
        <v>0</v>
      </c>
      <c r="D31" s="20">
        <v>1804</v>
      </c>
      <c r="E31" s="21">
        <v>0.01</v>
      </c>
    </row>
    <row r="32" spans="1:5" s="9" customFormat="1" ht="30" customHeight="1" thickBot="1">
      <c r="A32" s="24" t="s">
        <v>32</v>
      </c>
      <c r="B32" s="25">
        <v>276081</v>
      </c>
      <c r="C32" s="25">
        <v>16487</v>
      </c>
      <c r="D32" s="25">
        <v>292568</v>
      </c>
      <c r="E32" s="22">
        <v>1.96</v>
      </c>
    </row>
    <row r="33" spans="1:5" s="9" customFormat="1" ht="30" customHeight="1" thickBot="1">
      <c r="A33" s="27" t="s">
        <v>33</v>
      </c>
      <c r="B33" s="17">
        <v>717</v>
      </c>
      <c r="C33" s="17">
        <v>11122</v>
      </c>
      <c r="D33" s="17">
        <v>11839</v>
      </c>
      <c r="E33" s="18">
        <v>0.08</v>
      </c>
    </row>
    <row r="34" spans="1:5" s="9" customFormat="1" ht="30" customHeight="1">
      <c r="A34" s="29" t="s">
        <v>31</v>
      </c>
      <c r="B34" s="20">
        <v>0</v>
      </c>
      <c r="C34" s="20">
        <v>8665</v>
      </c>
      <c r="D34" s="20">
        <v>8665</v>
      </c>
      <c r="E34" s="22">
        <v>0.06</v>
      </c>
    </row>
    <row r="35" spans="1:5" s="9" customFormat="1" ht="30" customHeight="1" thickBot="1">
      <c r="A35" s="24" t="s">
        <v>32</v>
      </c>
      <c r="B35" s="25">
        <v>717</v>
      </c>
      <c r="C35" s="25">
        <v>2457</v>
      </c>
      <c r="D35" s="25">
        <v>3174</v>
      </c>
      <c r="E35" s="22">
        <v>0.02</v>
      </c>
    </row>
    <row r="36" spans="1:5" s="9" customFormat="1" ht="30" customHeight="1" thickBot="1">
      <c r="A36" s="30" t="s">
        <v>34</v>
      </c>
      <c r="B36" s="17">
        <v>7976313</v>
      </c>
      <c r="C36" s="17">
        <v>6946710</v>
      </c>
      <c r="D36" s="17">
        <v>14923023</v>
      </c>
      <c r="E36" s="18">
        <v>99.95</v>
      </c>
    </row>
    <row r="37" spans="1:5" s="9" customFormat="1" ht="30" customHeight="1" thickBot="1">
      <c r="A37" s="31" t="s">
        <v>35</v>
      </c>
      <c r="B37" s="17">
        <v>0</v>
      </c>
      <c r="C37" s="17">
        <v>7469</v>
      </c>
      <c r="D37" s="17">
        <v>7469</v>
      </c>
      <c r="E37" s="32">
        <v>0.05</v>
      </c>
    </row>
    <row r="38" spans="1:5" s="9" customFormat="1" ht="24" hidden="1" customHeight="1">
      <c r="A38" s="33" t="s">
        <v>36</v>
      </c>
      <c r="B38" s="20">
        <v>0</v>
      </c>
      <c r="C38" s="20">
        <v>7469</v>
      </c>
      <c r="D38" s="20">
        <v>7469</v>
      </c>
      <c r="E38" s="21">
        <v>0.05</v>
      </c>
    </row>
    <row r="39" spans="1:5" s="9" customFormat="1" ht="24" hidden="1" customHeight="1">
      <c r="A39" s="34" t="s">
        <v>37</v>
      </c>
      <c r="B39" s="20">
        <v>0</v>
      </c>
      <c r="C39" s="20">
        <v>0</v>
      </c>
      <c r="D39" s="20">
        <v>0</v>
      </c>
      <c r="E39" s="26">
        <v>0</v>
      </c>
    </row>
    <row r="40" spans="1:5" s="9" customFormat="1" ht="24" hidden="1" customHeight="1">
      <c r="A40" s="19" t="s">
        <v>38</v>
      </c>
      <c r="B40" s="20">
        <v>0</v>
      </c>
      <c r="C40" s="20">
        <v>0</v>
      </c>
      <c r="D40" s="20">
        <v>0</v>
      </c>
      <c r="E40" s="26">
        <v>0</v>
      </c>
    </row>
    <row r="41" spans="1:5" s="9" customFormat="1" ht="24" hidden="1" customHeight="1">
      <c r="A41" s="35" t="s">
        <v>39</v>
      </c>
      <c r="B41" s="25">
        <v>0</v>
      </c>
      <c r="C41" s="25">
        <v>0</v>
      </c>
      <c r="D41" s="25">
        <v>0</v>
      </c>
      <c r="E41" s="26">
        <v>0</v>
      </c>
    </row>
    <row r="42" spans="1:5" s="9" customFormat="1" ht="30" customHeight="1" thickBot="1">
      <c r="A42" s="31" t="s">
        <v>40</v>
      </c>
      <c r="B42" s="36">
        <v>0</v>
      </c>
      <c r="C42" s="36">
        <v>0</v>
      </c>
      <c r="D42" s="36">
        <v>0</v>
      </c>
      <c r="E42" s="37">
        <v>0</v>
      </c>
    </row>
    <row r="43" spans="1:5" s="9" customFormat="1" ht="24" hidden="1" customHeight="1">
      <c r="A43" s="38" t="s">
        <v>41</v>
      </c>
      <c r="B43" s="20">
        <v>0</v>
      </c>
      <c r="C43" s="20">
        <v>0</v>
      </c>
      <c r="D43" s="20">
        <v>0</v>
      </c>
      <c r="E43" s="26">
        <v>0</v>
      </c>
    </row>
    <row r="44" spans="1:5" s="9" customFormat="1" ht="24" hidden="1" customHeight="1">
      <c r="A44" s="39" t="s">
        <v>42</v>
      </c>
      <c r="B44" s="40">
        <v>0</v>
      </c>
      <c r="C44" s="40">
        <v>0</v>
      </c>
      <c r="D44" s="40">
        <v>0</v>
      </c>
      <c r="E44" s="26">
        <v>0</v>
      </c>
    </row>
    <row r="45" spans="1:5" s="9" customFormat="1" ht="24" hidden="1" customHeight="1">
      <c r="A45" s="41" t="s">
        <v>43</v>
      </c>
      <c r="B45" s="42">
        <v>0</v>
      </c>
      <c r="C45" s="42">
        <v>0</v>
      </c>
      <c r="D45" s="42">
        <v>0</v>
      </c>
      <c r="E45" s="26">
        <v>0</v>
      </c>
    </row>
    <row r="46" spans="1:5" s="9" customFormat="1" ht="30" customHeight="1" thickBot="1">
      <c r="A46" s="30" t="s">
        <v>44</v>
      </c>
      <c r="B46" s="17">
        <v>7976313</v>
      </c>
      <c r="C46" s="17">
        <v>6954179</v>
      </c>
      <c r="D46" s="17">
        <v>14930492</v>
      </c>
      <c r="E46" s="18">
        <v>100</v>
      </c>
    </row>
    <row r="47" spans="1:5" ht="21" customHeight="1">
      <c r="A47" s="2" t="s">
        <v>45</v>
      </c>
      <c r="B47" s="43"/>
      <c r="C47" s="43"/>
      <c r="D47" s="43"/>
      <c r="E47" s="44"/>
    </row>
    <row r="48" spans="1:5" ht="15.6" customHeight="1">
      <c r="A48" s="45"/>
      <c r="B48" s="45"/>
      <c r="C48" s="45"/>
      <c r="D48" s="45"/>
      <c r="E48" s="45"/>
    </row>
    <row r="49" spans="1:5" ht="19.95" customHeight="1">
      <c r="A49" s="45"/>
      <c r="B49" s="45"/>
      <c r="C49" s="45"/>
      <c r="D49" s="45"/>
      <c r="E49" s="45"/>
    </row>
    <row r="50" spans="1:5">
      <c r="A50" s="45"/>
      <c r="B50" s="45"/>
      <c r="C50" s="45"/>
      <c r="D50" s="45"/>
      <c r="E50" s="45"/>
    </row>
    <row r="51" spans="1:5">
      <c r="A51" s="45"/>
      <c r="B51" s="45"/>
      <c r="C51" s="45"/>
      <c r="D51" s="45"/>
      <c r="E51" s="45"/>
    </row>
    <row r="52" spans="1:5">
      <c r="A52" s="45"/>
      <c r="B52" s="45"/>
      <c r="C52" s="45"/>
      <c r="D52" s="45"/>
      <c r="E52" s="45"/>
    </row>
    <row r="53" spans="1:5">
      <c r="A53" s="45"/>
      <c r="B53" s="45"/>
      <c r="C53" s="45"/>
      <c r="D53" s="45"/>
      <c r="E53" s="45"/>
    </row>
    <row r="54" spans="1:5">
      <c r="A54" s="1"/>
      <c r="B54" s="45"/>
      <c r="C54" s="45"/>
      <c r="D54" s="45"/>
      <c r="E54" s="45"/>
    </row>
    <row r="55" spans="1:5" ht="28.2">
      <c r="A55" s="179" t="s">
        <v>46</v>
      </c>
      <c r="B55" s="179"/>
      <c r="C55" s="179"/>
      <c r="D55" s="179"/>
      <c r="E55" s="179"/>
    </row>
    <row r="56" spans="1:5" ht="28.8" thickBot="1">
      <c r="A56" s="1"/>
      <c r="B56" s="46"/>
      <c r="C56" s="46"/>
      <c r="D56" s="181" t="s">
        <v>4</v>
      </c>
      <c r="E56" s="181"/>
    </row>
    <row r="57" spans="1:5" ht="41.4" customHeight="1">
      <c r="A57" s="173" t="s">
        <v>47</v>
      </c>
      <c r="B57" s="174"/>
      <c r="C57" s="47" t="s">
        <v>7</v>
      </c>
      <c r="D57" s="48" t="s">
        <v>48</v>
      </c>
      <c r="E57" s="49" t="s">
        <v>3</v>
      </c>
    </row>
    <row r="58" spans="1:5" ht="35.4" customHeight="1">
      <c r="A58" s="175" t="s">
        <v>49</v>
      </c>
      <c r="B58" s="50" t="s">
        <v>50</v>
      </c>
      <c r="C58" s="51">
        <f>+B46</f>
        <v>7976313</v>
      </c>
      <c r="D58" s="51">
        <f>+C46</f>
        <v>6954179</v>
      </c>
      <c r="E58" s="52">
        <f>+D46</f>
        <v>14930492</v>
      </c>
    </row>
    <row r="59" spans="1:5" ht="35.4" customHeight="1">
      <c r="A59" s="176"/>
      <c r="B59" s="50" t="s">
        <v>51</v>
      </c>
      <c r="C59" s="53">
        <f>+C58/E58*100</f>
        <v>53.42297494282171</v>
      </c>
      <c r="D59" s="53">
        <f>+D58/E58*100</f>
        <v>46.57702505717829</v>
      </c>
      <c r="E59" s="54">
        <v>100</v>
      </c>
    </row>
    <row r="60" spans="1:5" ht="35.4" customHeight="1">
      <c r="A60" s="175" t="s">
        <v>52</v>
      </c>
      <c r="B60" s="50" t="s">
        <v>50</v>
      </c>
      <c r="C60" s="51">
        <v>8097607</v>
      </c>
      <c r="D60" s="51">
        <v>6974545</v>
      </c>
      <c r="E60" s="52">
        <v>15072152</v>
      </c>
    </row>
    <row r="61" spans="1:5" ht="35.4" customHeight="1">
      <c r="A61" s="176"/>
      <c r="B61" s="55" t="s">
        <v>51</v>
      </c>
      <c r="C61" s="53">
        <v>53.725619274540229</v>
      </c>
      <c r="D61" s="53">
        <v>46.274380725459771</v>
      </c>
      <c r="E61" s="54">
        <v>100</v>
      </c>
    </row>
    <row r="62" spans="1:5" ht="35.4" customHeight="1">
      <c r="A62" s="175" t="s">
        <v>53</v>
      </c>
      <c r="B62" s="56" t="s">
        <v>54</v>
      </c>
      <c r="C62" s="57">
        <f>+C58-C60</f>
        <v>-121294</v>
      </c>
      <c r="D62" s="57">
        <f>+D58-D60</f>
        <v>-20366</v>
      </c>
      <c r="E62" s="58">
        <f>+E58-E60</f>
        <v>-141660</v>
      </c>
    </row>
    <row r="63" spans="1:5" ht="35.4" customHeight="1" thickBot="1">
      <c r="A63" s="177"/>
      <c r="B63" s="59" t="s">
        <v>55</v>
      </c>
      <c r="C63" s="60">
        <f>+C62/C60*100</f>
        <v>-1.4978993176626132</v>
      </c>
      <c r="D63" s="60">
        <f>+D62/D60*100</f>
        <v>-0.29200471141845091</v>
      </c>
      <c r="E63" s="60">
        <f>+E62/E60*100</f>
        <v>-0.93987905642140546</v>
      </c>
    </row>
    <row r="64" spans="1:5" ht="16.95" customHeight="1">
      <c r="A64" s="45" t="s">
        <v>56</v>
      </c>
      <c r="B64" s="61"/>
      <c r="C64" s="61"/>
      <c r="D64" s="61"/>
      <c r="E64" s="61"/>
    </row>
    <row r="65" spans="1:5" ht="32.4" customHeight="1">
      <c r="A65" s="62"/>
      <c r="B65" s="63"/>
      <c r="C65" s="63"/>
      <c r="D65" s="63"/>
      <c r="E65" s="64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51.81640625" style="72" customWidth="1"/>
    <col min="2" max="2" width="13.6328125" style="73" customWidth="1"/>
    <col min="3" max="3" width="11" style="73" customWidth="1"/>
    <col min="4" max="4" width="13.08984375" style="74" customWidth="1"/>
    <col min="5" max="5" width="10.81640625" style="138" customWidth="1"/>
    <col min="6" max="6" width="13.36328125" style="71" customWidth="1"/>
    <col min="7" max="7" width="10.90625" style="66" customWidth="1"/>
    <col min="8" max="16384" width="8.90625" style="66"/>
  </cols>
  <sheetData>
    <row r="1" spans="1:7" ht="30.6">
      <c r="A1" s="182" t="s">
        <v>57</v>
      </c>
      <c r="B1" s="182"/>
      <c r="C1" s="182"/>
      <c r="D1" s="182"/>
      <c r="E1" s="182"/>
      <c r="F1" s="182"/>
      <c r="G1" s="182"/>
    </row>
    <row r="2" spans="1:7">
      <c r="A2" s="183"/>
      <c r="B2" s="183"/>
      <c r="C2" s="183"/>
      <c r="D2" s="183"/>
      <c r="E2" s="183"/>
      <c r="F2" s="183"/>
      <c r="G2" s="183"/>
    </row>
    <row r="3" spans="1:7">
      <c r="A3" s="67"/>
      <c r="B3" s="68"/>
      <c r="C3" s="68"/>
      <c r="D3" s="69"/>
      <c r="E3" s="70"/>
    </row>
    <row r="4" spans="1:7" ht="16.8" thickBot="1">
      <c r="E4" s="75"/>
      <c r="F4" s="76" t="s">
        <v>58</v>
      </c>
    </row>
    <row r="5" spans="1:7" s="80" customFormat="1" ht="22.2">
      <c r="A5" s="77" t="s">
        <v>59</v>
      </c>
      <c r="B5" s="184" t="s">
        <v>60</v>
      </c>
      <c r="C5" s="185"/>
      <c r="D5" s="184" t="s">
        <v>61</v>
      </c>
      <c r="E5" s="185"/>
      <c r="F5" s="78" t="s">
        <v>62</v>
      </c>
      <c r="G5" s="79"/>
    </row>
    <row r="6" spans="1:7" s="80" customFormat="1" ht="16.8" thickBot="1">
      <c r="A6" s="81"/>
      <c r="B6" s="82" t="s">
        <v>63</v>
      </c>
      <c r="C6" s="83" t="s">
        <v>64</v>
      </c>
      <c r="D6" s="82" t="s">
        <v>63</v>
      </c>
      <c r="E6" s="84" t="s">
        <v>64</v>
      </c>
      <c r="F6" s="85" t="s">
        <v>65</v>
      </c>
      <c r="G6" s="86" t="s">
        <v>66</v>
      </c>
    </row>
    <row r="7" spans="1:7" s="80" customFormat="1" ht="24" customHeight="1" thickBot="1">
      <c r="A7" s="87" t="s">
        <v>67</v>
      </c>
      <c r="B7" s="88">
        <v>1700212</v>
      </c>
      <c r="C7" s="89">
        <v>11.39</v>
      </c>
      <c r="D7" s="88">
        <v>1398831</v>
      </c>
      <c r="E7" s="89">
        <v>9.2799999999999994</v>
      </c>
      <c r="F7" s="90">
        <f t="shared" ref="F7:F46" si="0">B7-D7</f>
        <v>301381</v>
      </c>
      <c r="G7" s="91">
        <f t="shared" ref="G7:G38" si="1">(F7/D7)*100</f>
        <v>21.545204531498086</v>
      </c>
    </row>
    <row r="8" spans="1:7" s="80" customFormat="1" ht="24" customHeight="1">
      <c r="A8" s="92" t="s">
        <v>21</v>
      </c>
      <c r="B8" s="93">
        <v>796517</v>
      </c>
      <c r="C8" s="94">
        <v>5.34</v>
      </c>
      <c r="D8" s="93">
        <v>605895</v>
      </c>
      <c r="E8" s="94">
        <v>4.0199999999999996</v>
      </c>
      <c r="F8" s="95">
        <f t="shared" si="0"/>
        <v>190622</v>
      </c>
      <c r="G8" s="96">
        <f t="shared" si="1"/>
        <v>31.461226780217693</v>
      </c>
    </row>
    <row r="9" spans="1:7" s="80" customFormat="1" ht="24" customHeight="1">
      <c r="A9" s="97" t="s">
        <v>11</v>
      </c>
      <c r="B9" s="98">
        <v>0</v>
      </c>
      <c r="C9" s="99">
        <v>0</v>
      </c>
      <c r="D9" s="98">
        <v>0</v>
      </c>
      <c r="E9" s="99">
        <v>0</v>
      </c>
      <c r="F9" s="100">
        <f t="shared" si="0"/>
        <v>0</v>
      </c>
      <c r="G9" s="101">
        <v>0</v>
      </c>
    </row>
    <row r="10" spans="1:7" s="80" customFormat="1" ht="24" customHeight="1">
      <c r="A10" s="97" t="s">
        <v>12</v>
      </c>
      <c r="B10" s="98">
        <v>771400</v>
      </c>
      <c r="C10" s="102">
        <v>5.17</v>
      </c>
      <c r="D10" s="98">
        <v>527343</v>
      </c>
      <c r="E10" s="102">
        <v>3.5</v>
      </c>
      <c r="F10" s="100">
        <f t="shared" si="0"/>
        <v>244057</v>
      </c>
      <c r="G10" s="103">
        <f t="shared" si="1"/>
        <v>46.280504339680242</v>
      </c>
    </row>
    <row r="11" spans="1:7" s="80" customFormat="1" ht="24" customHeight="1">
      <c r="A11" s="97" t="s">
        <v>68</v>
      </c>
      <c r="B11" s="98">
        <v>2015</v>
      </c>
      <c r="C11" s="102">
        <v>0.01</v>
      </c>
      <c r="D11" s="98">
        <v>1497</v>
      </c>
      <c r="E11" s="102">
        <v>0.01</v>
      </c>
      <c r="F11" s="100">
        <f t="shared" si="0"/>
        <v>518</v>
      </c>
      <c r="G11" s="104">
        <f t="shared" si="1"/>
        <v>34.602538410153642</v>
      </c>
    </row>
    <row r="12" spans="1:7" s="80" customFormat="1" ht="24" customHeight="1">
      <c r="A12" s="97" t="s">
        <v>14</v>
      </c>
      <c r="B12" s="98">
        <v>23102</v>
      </c>
      <c r="C12" s="102">
        <v>0.16</v>
      </c>
      <c r="D12" s="98">
        <v>77055</v>
      </c>
      <c r="E12" s="102">
        <v>0.51</v>
      </c>
      <c r="F12" s="100">
        <f t="shared" si="0"/>
        <v>-53953</v>
      </c>
      <c r="G12" s="104">
        <f t="shared" si="1"/>
        <v>-70.018817727597167</v>
      </c>
    </row>
    <row r="13" spans="1:7" s="80" customFormat="1" ht="24" customHeight="1">
      <c r="A13" s="97" t="s">
        <v>69</v>
      </c>
      <c r="B13" s="98">
        <v>903695</v>
      </c>
      <c r="C13" s="102">
        <v>6.05</v>
      </c>
      <c r="D13" s="98">
        <v>792936</v>
      </c>
      <c r="E13" s="102">
        <v>5.26</v>
      </c>
      <c r="F13" s="100">
        <f t="shared" si="0"/>
        <v>110759</v>
      </c>
      <c r="G13" s="103">
        <f t="shared" si="1"/>
        <v>13.968214332556474</v>
      </c>
    </row>
    <row r="14" spans="1:7" s="80" customFormat="1" ht="24" customHeight="1">
      <c r="A14" s="97" t="s">
        <v>70</v>
      </c>
      <c r="B14" s="98">
        <v>442401</v>
      </c>
      <c r="C14" s="102">
        <v>2.96</v>
      </c>
      <c r="D14" s="98">
        <v>391263</v>
      </c>
      <c r="E14" s="102">
        <v>2.6</v>
      </c>
      <c r="F14" s="100">
        <f t="shared" si="0"/>
        <v>51138</v>
      </c>
      <c r="G14" s="105">
        <f t="shared" si="1"/>
        <v>13.069981061332147</v>
      </c>
    </row>
    <row r="15" spans="1:7" s="80" customFormat="1" ht="24" customHeight="1">
      <c r="A15" s="97" t="s">
        <v>71</v>
      </c>
      <c r="B15" s="98">
        <v>461124</v>
      </c>
      <c r="C15" s="102">
        <v>3.09</v>
      </c>
      <c r="D15" s="98">
        <v>401317</v>
      </c>
      <c r="E15" s="102">
        <v>2.66</v>
      </c>
      <c r="F15" s="100">
        <f t="shared" si="0"/>
        <v>59807</v>
      </c>
      <c r="G15" s="105">
        <f t="shared" si="1"/>
        <v>14.902682916497431</v>
      </c>
    </row>
    <row r="16" spans="1:7" s="80" customFormat="1" ht="24" customHeight="1">
      <c r="A16" s="97" t="s">
        <v>13</v>
      </c>
      <c r="B16" s="98">
        <v>170</v>
      </c>
      <c r="C16" s="99">
        <v>0</v>
      </c>
      <c r="D16" s="98">
        <v>356</v>
      </c>
      <c r="E16" s="99">
        <v>0</v>
      </c>
      <c r="F16" s="100">
        <f t="shared" si="0"/>
        <v>-186</v>
      </c>
      <c r="G16" s="101">
        <v>0</v>
      </c>
    </row>
    <row r="17" spans="1:7" s="80" customFormat="1" ht="24" customHeight="1" thickBot="1">
      <c r="A17" s="106" t="s">
        <v>14</v>
      </c>
      <c r="B17" s="107">
        <v>0</v>
      </c>
      <c r="C17" s="108">
        <v>0</v>
      </c>
      <c r="D17" s="107">
        <v>0</v>
      </c>
      <c r="E17" s="108">
        <v>0</v>
      </c>
      <c r="F17" s="109">
        <f t="shared" si="0"/>
        <v>0</v>
      </c>
      <c r="G17" s="108">
        <v>0</v>
      </c>
    </row>
    <row r="18" spans="1:7" s="80" customFormat="1" ht="24" customHeight="1" thickBot="1">
      <c r="A18" s="87" t="s">
        <v>72</v>
      </c>
      <c r="B18" s="88">
        <v>12916600</v>
      </c>
      <c r="C18" s="89">
        <v>86.51</v>
      </c>
      <c r="D18" s="88">
        <v>13139781</v>
      </c>
      <c r="E18" s="89">
        <v>87.18</v>
      </c>
      <c r="F18" s="90">
        <f t="shared" si="0"/>
        <v>-223181</v>
      </c>
      <c r="G18" s="91">
        <f t="shared" si="1"/>
        <v>-1.6985138488990037</v>
      </c>
    </row>
    <row r="19" spans="1:7" s="80" customFormat="1" ht="24" customHeight="1">
      <c r="A19" s="92" t="s">
        <v>21</v>
      </c>
      <c r="B19" s="93">
        <v>12863999</v>
      </c>
      <c r="C19" s="94">
        <v>86.16</v>
      </c>
      <c r="D19" s="93">
        <v>13111603</v>
      </c>
      <c r="E19" s="94">
        <v>86.99</v>
      </c>
      <c r="F19" s="110">
        <f t="shared" si="0"/>
        <v>-247604</v>
      </c>
      <c r="G19" s="103">
        <f t="shared" si="1"/>
        <v>-1.8884342364545357</v>
      </c>
    </row>
    <row r="20" spans="1:7" s="80" customFormat="1" ht="24" customHeight="1">
      <c r="A20" s="97" t="s">
        <v>73</v>
      </c>
      <c r="B20" s="98">
        <v>1359638</v>
      </c>
      <c r="C20" s="102">
        <v>9.11</v>
      </c>
      <c r="D20" s="98">
        <v>1526452</v>
      </c>
      <c r="E20" s="102">
        <v>10.130000000000001</v>
      </c>
      <c r="F20" s="95">
        <f t="shared" si="0"/>
        <v>-166814</v>
      </c>
      <c r="G20" s="103">
        <f t="shared" si="1"/>
        <v>-10.928217854213562</v>
      </c>
    </row>
    <row r="21" spans="1:7" s="80" customFormat="1" ht="24" customHeight="1">
      <c r="A21" s="97" t="s">
        <v>23</v>
      </c>
      <c r="B21" s="98">
        <v>10747489</v>
      </c>
      <c r="C21" s="102">
        <v>71.98</v>
      </c>
      <c r="D21" s="98">
        <v>10745791</v>
      </c>
      <c r="E21" s="102">
        <v>71.3</v>
      </c>
      <c r="F21" s="100">
        <f t="shared" si="0"/>
        <v>1698</v>
      </c>
      <c r="G21" s="103">
        <f t="shared" si="1"/>
        <v>1.5801535689648163E-2</v>
      </c>
    </row>
    <row r="22" spans="1:7" s="80" customFormat="1" ht="24" customHeight="1">
      <c r="A22" s="97" t="s">
        <v>24</v>
      </c>
      <c r="B22" s="98">
        <v>128846</v>
      </c>
      <c r="C22" s="102">
        <v>0.86</v>
      </c>
      <c r="D22" s="98">
        <v>196415</v>
      </c>
      <c r="E22" s="102">
        <v>1.3</v>
      </c>
      <c r="F22" s="100">
        <f t="shared" si="0"/>
        <v>-67569</v>
      </c>
      <c r="G22" s="103">
        <f t="shared" si="1"/>
        <v>-34.401140442430567</v>
      </c>
    </row>
    <row r="23" spans="1:7" s="80" customFormat="1" ht="24" customHeight="1">
      <c r="A23" s="97" t="s">
        <v>25</v>
      </c>
      <c r="B23" s="98">
        <v>320328</v>
      </c>
      <c r="C23" s="102">
        <v>2.15</v>
      </c>
      <c r="D23" s="98">
        <v>326113</v>
      </c>
      <c r="E23" s="102">
        <v>2.16</v>
      </c>
      <c r="F23" s="100">
        <f t="shared" si="0"/>
        <v>-5785</v>
      </c>
      <c r="G23" s="103">
        <f t="shared" si="1"/>
        <v>-1.7739249891908633</v>
      </c>
    </row>
    <row r="24" spans="1:7" s="80" customFormat="1" ht="24" customHeight="1">
      <c r="A24" s="97" t="s">
        <v>26</v>
      </c>
      <c r="B24" s="98">
        <v>307698</v>
      </c>
      <c r="C24" s="102">
        <v>2.06</v>
      </c>
      <c r="D24" s="98">
        <v>316832</v>
      </c>
      <c r="E24" s="102">
        <v>2.1</v>
      </c>
      <c r="F24" s="100">
        <f t="shared" si="0"/>
        <v>-9134</v>
      </c>
      <c r="G24" s="103">
        <f t="shared" si="1"/>
        <v>-2.8829158670841326</v>
      </c>
    </row>
    <row r="25" spans="1:7" s="80" customFormat="1" ht="24" customHeight="1">
      <c r="A25" s="97" t="s">
        <v>27</v>
      </c>
      <c r="B25" s="98">
        <v>52601</v>
      </c>
      <c r="C25" s="102">
        <v>0.35</v>
      </c>
      <c r="D25" s="98">
        <v>28178</v>
      </c>
      <c r="E25" s="102">
        <v>0.19</v>
      </c>
      <c r="F25" s="100">
        <f t="shared" si="0"/>
        <v>24423</v>
      </c>
      <c r="G25" s="103">
        <f t="shared" si="1"/>
        <v>86.674000993683023</v>
      </c>
    </row>
    <row r="26" spans="1:7" s="80" customFormat="1" ht="24" customHeight="1">
      <c r="A26" s="97" t="s">
        <v>74</v>
      </c>
      <c r="B26" s="98">
        <v>20954</v>
      </c>
      <c r="C26" s="102">
        <v>0.14000000000000001</v>
      </c>
      <c r="D26" s="98">
        <v>12391</v>
      </c>
      <c r="E26" s="102">
        <v>0.08</v>
      </c>
      <c r="F26" s="100">
        <f t="shared" si="0"/>
        <v>8563</v>
      </c>
      <c r="G26" s="103">
        <f t="shared" si="1"/>
        <v>69.10660963602615</v>
      </c>
    </row>
    <row r="27" spans="1:7" s="80" customFormat="1" ht="24" customHeight="1">
      <c r="A27" s="97" t="s">
        <v>71</v>
      </c>
      <c r="B27" s="98">
        <v>18873</v>
      </c>
      <c r="C27" s="102">
        <v>0.12</v>
      </c>
      <c r="D27" s="98">
        <v>10259</v>
      </c>
      <c r="E27" s="102">
        <v>7.0000000000000007E-2</v>
      </c>
      <c r="F27" s="100">
        <f t="shared" si="0"/>
        <v>8614</v>
      </c>
      <c r="G27" s="103">
        <f t="shared" si="1"/>
        <v>83.965298762062574</v>
      </c>
    </row>
    <row r="28" spans="1:7" s="80" customFormat="1" ht="24" customHeight="1">
      <c r="A28" s="97" t="s">
        <v>13</v>
      </c>
      <c r="B28" s="98">
        <v>6956</v>
      </c>
      <c r="C28" s="102">
        <v>0.05</v>
      </c>
      <c r="D28" s="98">
        <v>3422</v>
      </c>
      <c r="E28" s="102">
        <v>0.02</v>
      </c>
      <c r="F28" s="100">
        <f t="shared" si="0"/>
        <v>3534</v>
      </c>
      <c r="G28" s="104">
        <f t="shared" si="1"/>
        <v>103.2729398012858</v>
      </c>
    </row>
    <row r="29" spans="1:7" s="80" customFormat="1" ht="24" customHeight="1" thickBot="1">
      <c r="A29" s="106" t="s">
        <v>14</v>
      </c>
      <c r="B29" s="111">
        <v>5818</v>
      </c>
      <c r="C29" s="102">
        <v>0.04</v>
      </c>
      <c r="D29" s="111">
        <v>2106</v>
      </c>
      <c r="E29" s="102">
        <v>0.02</v>
      </c>
      <c r="F29" s="109">
        <f t="shared" si="0"/>
        <v>3712</v>
      </c>
      <c r="G29" s="104">
        <f t="shared" si="1"/>
        <v>176.25830959164293</v>
      </c>
    </row>
    <row r="30" spans="1:7" s="80" customFormat="1" ht="24" customHeight="1" thickBot="1">
      <c r="A30" s="87" t="s">
        <v>75</v>
      </c>
      <c r="B30" s="88">
        <v>294372</v>
      </c>
      <c r="C30" s="89">
        <v>1.97</v>
      </c>
      <c r="D30" s="88">
        <v>510996</v>
      </c>
      <c r="E30" s="89">
        <v>3.39</v>
      </c>
      <c r="F30" s="90">
        <f t="shared" si="0"/>
        <v>-216624</v>
      </c>
      <c r="G30" s="91">
        <f t="shared" si="1"/>
        <v>-42.392504050912336</v>
      </c>
    </row>
    <row r="31" spans="1:7" s="80" customFormat="1" ht="24" customHeight="1">
      <c r="A31" s="92" t="s">
        <v>21</v>
      </c>
      <c r="B31" s="93">
        <v>1804</v>
      </c>
      <c r="C31" s="94">
        <v>0.01</v>
      </c>
      <c r="D31" s="93">
        <v>13463</v>
      </c>
      <c r="E31" s="94">
        <v>0.09</v>
      </c>
      <c r="F31" s="95">
        <f t="shared" si="0"/>
        <v>-11659</v>
      </c>
      <c r="G31" s="103">
        <f t="shared" si="1"/>
        <v>-86.600311966129397</v>
      </c>
    </row>
    <row r="32" spans="1:7" s="80" customFormat="1" ht="24" customHeight="1" thickBot="1">
      <c r="A32" s="106" t="s">
        <v>69</v>
      </c>
      <c r="B32" s="112">
        <v>292568</v>
      </c>
      <c r="C32" s="113">
        <v>1.96</v>
      </c>
      <c r="D32" s="112">
        <v>497533</v>
      </c>
      <c r="E32" s="113">
        <v>3.3</v>
      </c>
      <c r="F32" s="100">
        <f t="shared" si="0"/>
        <v>-204965</v>
      </c>
      <c r="G32" s="114">
        <f t="shared" si="1"/>
        <v>-41.196262358476723</v>
      </c>
    </row>
    <row r="33" spans="1:7" s="80" customFormat="1" ht="24" customHeight="1" thickBot="1">
      <c r="A33" s="87" t="s">
        <v>76</v>
      </c>
      <c r="B33" s="88">
        <v>11839</v>
      </c>
      <c r="C33" s="89">
        <v>0.08</v>
      </c>
      <c r="D33" s="88">
        <v>14611</v>
      </c>
      <c r="E33" s="89">
        <v>0.1</v>
      </c>
      <c r="F33" s="90">
        <f t="shared" si="0"/>
        <v>-2772</v>
      </c>
      <c r="G33" s="91">
        <f t="shared" si="1"/>
        <v>-18.972007391691193</v>
      </c>
    </row>
    <row r="34" spans="1:7" s="80" customFormat="1" ht="24" customHeight="1">
      <c r="A34" s="92" t="s">
        <v>21</v>
      </c>
      <c r="B34" s="93">
        <v>8665</v>
      </c>
      <c r="C34" s="94">
        <v>0.06</v>
      </c>
      <c r="D34" s="93">
        <v>8430</v>
      </c>
      <c r="E34" s="94">
        <v>0.06</v>
      </c>
      <c r="F34" s="100">
        <f t="shared" si="0"/>
        <v>235</v>
      </c>
      <c r="G34" s="96">
        <f t="shared" si="1"/>
        <v>2.7876631079478056</v>
      </c>
    </row>
    <row r="35" spans="1:7" s="80" customFormat="1" ht="24" customHeight="1" thickBot="1">
      <c r="A35" s="106" t="s">
        <v>27</v>
      </c>
      <c r="B35" s="112">
        <v>3174</v>
      </c>
      <c r="C35" s="102">
        <v>0.02</v>
      </c>
      <c r="D35" s="112">
        <v>6181</v>
      </c>
      <c r="E35" s="102">
        <v>0.04</v>
      </c>
      <c r="F35" s="100">
        <f t="shared" si="0"/>
        <v>-3007</v>
      </c>
      <c r="G35" s="114">
        <f t="shared" si="1"/>
        <v>-48.649085908429058</v>
      </c>
    </row>
    <row r="36" spans="1:7" s="80" customFormat="1" ht="24" customHeight="1" thickBot="1">
      <c r="A36" s="115" t="s">
        <v>77</v>
      </c>
      <c r="B36" s="88">
        <v>14923023</v>
      </c>
      <c r="C36" s="89">
        <v>99.95</v>
      </c>
      <c r="D36" s="88">
        <v>15064219</v>
      </c>
      <c r="E36" s="89">
        <v>99.95</v>
      </c>
      <c r="F36" s="90">
        <f t="shared" si="0"/>
        <v>-141196</v>
      </c>
      <c r="G36" s="91">
        <f t="shared" si="1"/>
        <v>-0.93729386169970041</v>
      </c>
    </row>
    <row r="37" spans="1:7" s="119" customFormat="1" ht="24" customHeight="1" thickBot="1">
      <c r="A37" s="116" t="s">
        <v>35</v>
      </c>
      <c r="B37" s="117">
        <v>7469</v>
      </c>
      <c r="C37" s="118">
        <v>0.05</v>
      </c>
      <c r="D37" s="117">
        <v>7933</v>
      </c>
      <c r="E37" s="118">
        <v>0.05</v>
      </c>
      <c r="F37" s="90">
        <f t="shared" si="0"/>
        <v>-464</v>
      </c>
      <c r="G37" s="91">
        <f t="shared" si="1"/>
        <v>-5.8489852514811549</v>
      </c>
    </row>
    <row r="38" spans="1:7" s="80" customFormat="1" ht="24" customHeight="1">
      <c r="A38" s="120" t="s">
        <v>78</v>
      </c>
      <c r="B38" s="121">
        <v>7469</v>
      </c>
      <c r="C38" s="122">
        <v>0.05</v>
      </c>
      <c r="D38" s="121">
        <v>7933</v>
      </c>
      <c r="E38" s="122">
        <v>0.05</v>
      </c>
      <c r="F38" s="95">
        <f t="shared" si="0"/>
        <v>-464</v>
      </c>
      <c r="G38" s="96">
        <f t="shared" si="1"/>
        <v>-5.8489852514811549</v>
      </c>
    </row>
    <row r="39" spans="1:7" s="80" customFormat="1" ht="24" customHeight="1">
      <c r="A39" s="97" t="s">
        <v>79</v>
      </c>
      <c r="B39" s="98">
        <v>0</v>
      </c>
      <c r="C39" s="123">
        <v>0</v>
      </c>
      <c r="D39" s="98">
        <v>0</v>
      </c>
      <c r="E39" s="123">
        <v>0</v>
      </c>
      <c r="F39" s="100">
        <f t="shared" si="0"/>
        <v>0</v>
      </c>
      <c r="G39" s="101">
        <v>0</v>
      </c>
    </row>
    <row r="40" spans="1:7" s="80" customFormat="1" ht="24" customHeight="1">
      <c r="A40" s="120" t="s">
        <v>80</v>
      </c>
      <c r="B40" s="98">
        <v>0</v>
      </c>
      <c r="C40" s="123">
        <v>0</v>
      </c>
      <c r="D40" s="98">
        <v>0</v>
      </c>
      <c r="E40" s="123">
        <v>0</v>
      </c>
      <c r="F40" s="109">
        <f t="shared" si="0"/>
        <v>0</v>
      </c>
      <c r="G40" s="101">
        <v>0</v>
      </c>
    </row>
    <row r="41" spans="1:7" s="80" customFormat="1" ht="24" customHeight="1" thickBot="1">
      <c r="A41" s="106" t="s">
        <v>81</v>
      </c>
      <c r="B41" s="111">
        <v>0</v>
      </c>
      <c r="C41" s="108">
        <v>0</v>
      </c>
      <c r="D41" s="111">
        <v>0</v>
      </c>
      <c r="E41" s="108">
        <v>0</v>
      </c>
      <c r="F41" s="111">
        <f t="shared" si="0"/>
        <v>0</v>
      </c>
      <c r="G41" s="101">
        <v>0</v>
      </c>
    </row>
    <row r="42" spans="1:7" s="80" customFormat="1" ht="24" customHeight="1" thickBot="1">
      <c r="A42" s="87" t="s">
        <v>82</v>
      </c>
      <c r="B42" s="88">
        <v>0</v>
      </c>
      <c r="C42" s="124">
        <v>0</v>
      </c>
      <c r="D42" s="88">
        <v>0</v>
      </c>
      <c r="E42" s="124">
        <v>0</v>
      </c>
      <c r="F42" s="90">
        <f t="shared" si="0"/>
        <v>0</v>
      </c>
      <c r="G42" s="125">
        <f>C42-E42</f>
        <v>0</v>
      </c>
    </row>
    <row r="43" spans="1:7" s="80" customFormat="1" ht="24" customHeight="1">
      <c r="A43" s="92" t="s">
        <v>73</v>
      </c>
      <c r="B43" s="126">
        <v>0</v>
      </c>
      <c r="C43" s="127">
        <v>0</v>
      </c>
      <c r="D43" s="126">
        <v>0</v>
      </c>
      <c r="E43" s="127">
        <v>0</v>
      </c>
      <c r="F43" s="100">
        <f t="shared" si="0"/>
        <v>0</v>
      </c>
      <c r="G43" s="101">
        <v>0</v>
      </c>
    </row>
    <row r="44" spans="1:7" s="80" customFormat="1" ht="24" customHeight="1">
      <c r="A44" s="97" t="s">
        <v>83</v>
      </c>
      <c r="B44" s="98">
        <v>0</v>
      </c>
      <c r="C44" s="123">
        <v>0</v>
      </c>
      <c r="D44" s="98">
        <v>0</v>
      </c>
      <c r="E44" s="123">
        <v>0</v>
      </c>
      <c r="F44" s="100">
        <f t="shared" si="0"/>
        <v>0</v>
      </c>
      <c r="G44" s="101">
        <v>0</v>
      </c>
    </row>
    <row r="45" spans="1:7" s="80" customFormat="1" ht="24" customHeight="1" thickBot="1">
      <c r="A45" s="128" t="s">
        <v>84</v>
      </c>
      <c r="B45" s="112">
        <v>0</v>
      </c>
      <c r="C45" s="108">
        <v>0</v>
      </c>
      <c r="D45" s="112">
        <v>0</v>
      </c>
      <c r="E45" s="108">
        <v>0</v>
      </c>
      <c r="F45" s="100">
        <f t="shared" si="0"/>
        <v>0</v>
      </c>
      <c r="G45" s="101">
        <v>0</v>
      </c>
    </row>
    <row r="46" spans="1:7" s="80" customFormat="1" ht="24" customHeight="1" thickBot="1">
      <c r="A46" s="129" t="s">
        <v>85</v>
      </c>
      <c r="B46" s="88">
        <v>14930492</v>
      </c>
      <c r="C46" s="89">
        <v>100</v>
      </c>
      <c r="D46" s="88">
        <v>15072152</v>
      </c>
      <c r="E46" s="89">
        <v>100</v>
      </c>
      <c r="F46" s="90">
        <f t="shared" si="0"/>
        <v>-141660</v>
      </c>
      <c r="G46" s="91">
        <f>(F46/D46)*100</f>
        <v>-0.93987905642140546</v>
      </c>
    </row>
    <row r="47" spans="1:7" s="135" customFormat="1">
      <c r="A47" s="130" t="s">
        <v>86</v>
      </c>
      <c r="B47" s="131"/>
      <c r="C47" s="131"/>
      <c r="D47" s="132"/>
      <c r="E47" s="133"/>
      <c r="F47" s="131"/>
      <c r="G47" s="134"/>
    </row>
    <row r="48" spans="1:7" s="135" customFormat="1">
      <c r="A48" s="136" t="s">
        <v>87</v>
      </c>
      <c r="B48" s="136"/>
      <c r="C48" s="136"/>
      <c r="D48" s="137"/>
      <c r="E48" s="137"/>
      <c r="F48" s="136"/>
      <c r="G48" s="134"/>
    </row>
    <row r="49" spans="1:7" s="135" customFormat="1">
      <c r="A49" s="186"/>
      <c r="B49" s="186"/>
      <c r="C49" s="186"/>
      <c r="D49" s="186"/>
      <c r="E49" s="186"/>
      <c r="F49" s="186"/>
      <c r="G49" s="134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K88"/>
  <sheetViews>
    <sheetView showGridLines="0" view="pageBreakPreview" zoomScaleNormal="70" zoomScaleSheetLayoutView="100" zoomScalePageLayoutView="70" workbookViewId="0">
      <selection activeCell="A5" sqref="A5"/>
    </sheetView>
  </sheetViews>
  <sheetFormatPr defaultColWidth="8.6328125" defaultRowHeight="15.6"/>
  <cols>
    <col min="1" max="47" width="8.6328125" style="143"/>
    <col min="48" max="48" width="8.6328125" style="140"/>
    <col min="49" max="50" width="11.81640625" style="141" customWidth="1"/>
    <col min="51" max="51" width="11.81640625" style="142" customWidth="1"/>
    <col min="52" max="54" width="8.6328125" style="141"/>
    <col min="55" max="57" width="8.6328125" style="143"/>
    <col min="58" max="58" width="10.54296875" style="143" customWidth="1"/>
    <col min="59" max="59" width="10.453125" style="143" customWidth="1"/>
    <col min="60" max="60" width="9.54296875" style="143" customWidth="1"/>
    <col min="61" max="16384" width="8.6328125" style="143"/>
  </cols>
  <sheetData>
    <row r="1" spans="1:63" ht="28.2">
      <c r="A1" s="187" t="s">
        <v>88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39"/>
      <c r="AY1" s="142" t="s">
        <v>89</v>
      </c>
      <c r="BB1" s="141" t="s">
        <v>90</v>
      </c>
    </row>
    <row r="2" spans="1:63" ht="19.95" customHeight="1">
      <c r="AV2" s="139" t="s">
        <v>91</v>
      </c>
      <c r="AW2" s="144" t="s">
        <v>92</v>
      </c>
      <c r="AX2" s="141" t="s">
        <v>93</v>
      </c>
      <c r="AY2" s="142" t="s">
        <v>94</v>
      </c>
      <c r="AZ2" s="144" t="s">
        <v>92</v>
      </c>
      <c r="BA2" s="141" t="s">
        <v>93</v>
      </c>
      <c r="BB2" s="141" t="s">
        <v>94</v>
      </c>
    </row>
    <row r="3" spans="1:63" ht="19.95" customHeight="1">
      <c r="AV3" s="140" t="s">
        <v>95</v>
      </c>
      <c r="AW3" s="141">
        <v>12523956</v>
      </c>
      <c r="AX3" s="141">
        <v>11373881</v>
      </c>
      <c r="AY3" s="142">
        <v>704021</v>
      </c>
      <c r="AZ3" s="141">
        <v>12523.956</v>
      </c>
      <c r="BA3" s="141">
        <v>11373.880999999999</v>
      </c>
      <c r="BB3" s="141">
        <v>704.02099999999996</v>
      </c>
      <c r="BC3" s="140"/>
      <c r="BE3" s="145" t="s">
        <v>96</v>
      </c>
      <c r="BF3" s="146">
        <v>1235735</v>
      </c>
      <c r="BG3" s="147">
        <v>1149087</v>
      </c>
      <c r="BH3" s="148">
        <v>86103</v>
      </c>
      <c r="BI3" s="147">
        <f t="shared" ref="BI3:BK34" si="0">BF3/1000</f>
        <v>1235.7349999999999</v>
      </c>
      <c r="BJ3" s="147">
        <f t="shared" si="0"/>
        <v>1149.087</v>
      </c>
      <c r="BK3" s="147">
        <f t="shared" si="0"/>
        <v>86.102999999999994</v>
      </c>
    </row>
    <row r="4" spans="1:63" ht="19.95" customHeight="1">
      <c r="AV4" s="140" t="s">
        <v>97</v>
      </c>
      <c r="AW4" s="141">
        <v>9020115</v>
      </c>
      <c r="AX4" s="141">
        <v>8459595</v>
      </c>
      <c r="AY4" s="142">
        <v>347741</v>
      </c>
      <c r="AZ4" s="141">
        <v>9020.1149999999998</v>
      </c>
      <c r="BA4" s="141">
        <v>8459.5949999999993</v>
      </c>
      <c r="BB4" s="141">
        <v>347.74099999999999</v>
      </c>
      <c r="BC4" s="140" t="s">
        <v>97</v>
      </c>
      <c r="BE4" s="145" t="s">
        <v>98</v>
      </c>
      <c r="BF4" s="146">
        <v>1577800</v>
      </c>
      <c r="BG4" s="147">
        <v>1311254</v>
      </c>
      <c r="BH4" s="148">
        <v>261223</v>
      </c>
      <c r="BI4" s="147">
        <f t="shared" si="0"/>
        <v>1577.8</v>
      </c>
      <c r="BJ4" s="147">
        <f t="shared" si="0"/>
        <v>1311.2539999999999</v>
      </c>
      <c r="BK4" s="147">
        <f t="shared" si="0"/>
        <v>261.22300000000001</v>
      </c>
    </row>
    <row r="5" spans="1:63" ht="19.95" customHeight="1">
      <c r="AV5" s="140" t="s">
        <v>99</v>
      </c>
      <c r="AW5" s="141">
        <v>11713699</v>
      </c>
      <c r="AX5" s="141">
        <v>10776315</v>
      </c>
      <c r="AY5" s="142">
        <v>606026</v>
      </c>
      <c r="AZ5" s="141">
        <v>11713.699000000001</v>
      </c>
      <c r="BA5" s="141">
        <v>10776.315000000001</v>
      </c>
      <c r="BB5" s="141">
        <v>606.02599999999995</v>
      </c>
      <c r="BC5" s="140"/>
      <c r="BE5" s="145" t="s">
        <v>100</v>
      </c>
      <c r="BF5" s="146">
        <v>1910058</v>
      </c>
      <c r="BG5" s="147">
        <v>1669183</v>
      </c>
      <c r="BH5" s="148">
        <v>237751</v>
      </c>
      <c r="BI5" s="147">
        <f t="shared" si="0"/>
        <v>1910.058</v>
      </c>
      <c r="BJ5" s="147">
        <f t="shared" si="0"/>
        <v>1669.183</v>
      </c>
      <c r="BK5" s="147">
        <f t="shared" si="0"/>
        <v>237.751</v>
      </c>
    </row>
    <row r="6" spans="1:63" ht="19.95" customHeight="1">
      <c r="AV6" s="140" t="s">
        <v>101</v>
      </c>
      <c r="AW6" s="141">
        <v>11768561</v>
      </c>
      <c r="AX6" s="141">
        <v>10728918</v>
      </c>
      <c r="AY6" s="142">
        <v>652393</v>
      </c>
      <c r="AZ6" s="141">
        <v>11768.561</v>
      </c>
      <c r="BA6" s="141">
        <v>10728.918</v>
      </c>
      <c r="BB6" s="141">
        <v>652.39300000000003</v>
      </c>
      <c r="BC6" s="140"/>
      <c r="BE6" s="145" t="s">
        <v>102</v>
      </c>
      <c r="BF6" s="146">
        <v>1642499</v>
      </c>
      <c r="BG6" s="147">
        <v>1325977</v>
      </c>
      <c r="BH6" s="148">
        <v>297295</v>
      </c>
      <c r="BI6" s="147">
        <f t="shared" si="0"/>
        <v>1642.499</v>
      </c>
      <c r="BJ6" s="147">
        <f t="shared" si="0"/>
        <v>1325.9770000000001</v>
      </c>
      <c r="BK6" s="147">
        <f t="shared" si="0"/>
        <v>297.29500000000002</v>
      </c>
    </row>
    <row r="7" spans="1:63" ht="19.95" customHeight="1">
      <c r="AV7" s="140" t="s">
        <v>103</v>
      </c>
      <c r="AW7" s="141">
        <v>14520917</v>
      </c>
      <c r="AX7" s="141">
        <v>13192471</v>
      </c>
      <c r="AY7" s="142">
        <v>841324</v>
      </c>
      <c r="AZ7" s="141">
        <v>14520.916999999999</v>
      </c>
      <c r="BA7" s="141">
        <v>13192.471</v>
      </c>
      <c r="BB7" s="141">
        <v>841.32399999999996</v>
      </c>
      <c r="BC7" s="140" t="s">
        <v>103</v>
      </c>
      <c r="BE7" s="145" t="s">
        <v>104</v>
      </c>
      <c r="BF7" s="146">
        <v>1683150</v>
      </c>
      <c r="BG7" s="147">
        <v>1495026</v>
      </c>
      <c r="BH7" s="148">
        <v>188124</v>
      </c>
      <c r="BI7" s="147">
        <f t="shared" si="0"/>
        <v>1683.15</v>
      </c>
      <c r="BJ7" s="147">
        <f t="shared" si="0"/>
        <v>1495.0260000000001</v>
      </c>
      <c r="BK7" s="147">
        <f t="shared" si="0"/>
        <v>188.124</v>
      </c>
    </row>
    <row r="8" spans="1:63" ht="19.95" customHeight="1">
      <c r="AV8" s="140" t="s">
        <v>105</v>
      </c>
      <c r="AW8" s="141">
        <v>11715533</v>
      </c>
      <c r="AX8" s="141">
        <v>10698044</v>
      </c>
      <c r="AY8" s="142">
        <v>649559</v>
      </c>
      <c r="AZ8" s="141">
        <v>11715.532999999999</v>
      </c>
      <c r="BA8" s="141">
        <v>10698.044</v>
      </c>
      <c r="BB8" s="141">
        <v>649.55899999999997</v>
      </c>
      <c r="BC8" s="140"/>
      <c r="BE8" s="145" t="s">
        <v>106</v>
      </c>
      <c r="BF8" s="146">
        <v>2181734</v>
      </c>
      <c r="BG8" s="147">
        <v>1693392</v>
      </c>
      <c r="BH8" s="148">
        <v>482424</v>
      </c>
      <c r="BI8" s="147">
        <f t="shared" si="0"/>
        <v>2181.7339999999999</v>
      </c>
      <c r="BJ8" s="147">
        <f t="shared" si="0"/>
        <v>1693.3920000000001</v>
      </c>
      <c r="BK8" s="147">
        <f t="shared" si="0"/>
        <v>482.42399999999998</v>
      </c>
    </row>
    <row r="9" spans="1:63" ht="19.95" customHeight="1">
      <c r="AV9" s="140" t="s">
        <v>107</v>
      </c>
      <c r="AW9" s="141">
        <v>12890504</v>
      </c>
      <c r="AX9" s="141">
        <v>11883155</v>
      </c>
      <c r="AY9" s="142">
        <v>550857</v>
      </c>
      <c r="AZ9" s="141">
        <v>12890.504000000001</v>
      </c>
      <c r="BA9" s="141">
        <v>11883.155000000001</v>
      </c>
      <c r="BB9" s="141">
        <v>550.85699999999997</v>
      </c>
      <c r="BC9" s="140"/>
      <c r="BE9" s="145" t="s">
        <v>108</v>
      </c>
      <c r="BF9" s="146">
        <v>2431119</v>
      </c>
      <c r="BG9" s="147">
        <v>1980560</v>
      </c>
      <c r="BH9" s="148">
        <v>433023</v>
      </c>
      <c r="BI9" s="147">
        <f t="shared" si="0"/>
        <v>2431.1190000000001</v>
      </c>
      <c r="BJ9" s="147">
        <f t="shared" si="0"/>
        <v>1980.56</v>
      </c>
      <c r="BK9" s="147">
        <f t="shared" si="0"/>
        <v>433.02300000000002</v>
      </c>
    </row>
    <row r="10" spans="1:63" ht="19.95" customHeight="1">
      <c r="AV10" s="140" t="s">
        <v>109</v>
      </c>
      <c r="AW10" s="141">
        <v>12695430</v>
      </c>
      <c r="AX10" s="141">
        <v>11689761</v>
      </c>
      <c r="AY10" s="142">
        <v>619494</v>
      </c>
      <c r="AZ10" s="141">
        <v>12695.43</v>
      </c>
      <c r="BA10" s="141">
        <v>11689.761</v>
      </c>
      <c r="BB10" s="141">
        <v>619.49400000000003</v>
      </c>
      <c r="BC10" s="140" t="s">
        <v>109</v>
      </c>
      <c r="BE10" s="145" t="s">
        <v>110</v>
      </c>
      <c r="BF10" s="146">
        <v>3340846</v>
      </c>
      <c r="BG10" s="147">
        <v>2872861</v>
      </c>
      <c r="BH10" s="148">
        <v>439052</v>
      </c>
      <c r="BI10" s="147">
        <f t="shared" si="0"/>
        <v>3340.846</v>
      </c>
      <c r="BJ10" s="147">
        <f t="shared" si="0"/>
        <v>2872.8609999999999</v>
      </c>
      <c r="BK10" s="147">
        <f t="shared" si="0"/>
        <v>439.05200000000002</v>
      </c>
    </row>
    <row r="11" spans="1:63" ht="19.95" customHeight="1">
      <c r="AV11" s="140" t="s">
        <v>111</v>
      </c>
      <c r="AW11" s="141">
        <v>11656347</v>
      </c>
      <c r="AX11" s="141">
        <v>10727910</v>
      </c>
      <c r="AY11" s="142">
        <v>547766</v>
      </c>
      <c r="AZ11" s="141">
        <v>11656.347</v>
      </c>
      <c r="BA11" s="141">
        <v>10727.91</v>
      </c>
      <c r="BB11" s="141">
        <v>547.76599999999996</v>
      </c>
      <c r="BC11" s="140"/>
      <c r="BE11" s="145" t="s">
        <v>112</v>
      </c>
      <c r="BF11" s="146">
        <v>2581612</v>
      </c>
      <c r="BG11" s="147">
        <v>2293359</v>
      </c>
      <c r="BH11" s="148">
        <v>284503</v>
      </c>
      <c r="BI11" s="147">
        <f t="shared" si="0"/>
        <v>2581.6120000000001</v>
      </c>
      <c r="BJ11" s="147">
        <f t="shared" si="0"/>
        <v>2293.3589999999999</v>
      </c>
      <c r="BK11" s="147">
        <f t="shared" si="0"/>
        <v>284.50299999999999</v>
      </c>
    </row>
    <row r="12" spans="1:63" ht="19.95" customHeight="1">
      <c r="AV12" s="140" t="s">
        <v>113</v>
      </c>
      <c r="AW12" s="141">
        <v>11903546</v>
      </c>
      <c r="AX12" s="141">
        <v>11067561</v>
      </c>
      <c r="AY12" s="142">
        <v>486340</v>
      </c>
      <c r="AZ12" s="141">
        <v>11903.546</v>
      </c>
      <c r="BA12" s="141">
        <v>11067.561</v>
      </c>
      <c r="BB12" s="141">
        <v>486.34</v>
      </c>
      <c r="BC12" s="140"/>
      <c r="BE12" s="145" t="s">
        <v>114</v>
      </c>
      <c r="BF12" s="146">
        <v>3980031</v>
      </c>
      <c r="BG12" s="147">
        <v>3365183</v>
      </c>
      <c r="BH12" s="148">
        <v>558424</v>
      </c>
      <c r="BI12" s="147">
        <f t="shared" si="0"/>
        <v>3980.0309999999999</v>
      </c>
      <c r="BJ12" s="147">
        <f t="shared" si="0"/>
        <v>3365.183</v>
      </c>
      <c r="BK12" s="147">
        <f t="shared" si="0"/>
        <v>558.42399999999998</v>
      </c>
    </row>
    <row r="13" spans="1:63" ht="19.95" customHeight="1">
      <c r="AV13" s="140" t="s">
        <v>115</v>
      </c>
      <c r="AW13" s="141">
        <v>11487524</v>
      </c>
      <c r="AX13" s="141">
        <v>10741008</v>
      </c>
      <c r="AY13" s="142">
        <v>399187</v>
      </c>
      <c r="AZ13" s="141">
        <v>11487.523999999999</v>
      </c>
      <c r="BA13" s="141">
        <v>10741.008</v>
      </c>
      <c r="BB13" s="141">
        <v>399.18700000000001</v>
      </c>
      <c r="BC13" s="140" t="s">
        <v>115</v>
      </c>
      <c r="BE13" s="145" t="s">
        <v>116</v>
      </c>
      <c r="BF13" s="146">
        <v>4245477</v>
      </c>
      <c r="BG13" s="147">
        <v>3434169</v>
      </c>
      <c r="BH13" s="148">
        <v>784338</v>
      </c>
      <c r="BI13" s="147">
        <f t="shared" si="0"/>
        <v>4245.4769999999999</v>
      </c>
      <c r="BJ13" s="147">
        <f t="shared" si="0"/>
        <v>3434.1689999999999</v>
      </c>
      <c r="BK13" s="147">
        <f t="shared" si="0"/>
        <v>784.33799999999997</v>
      </c>
    </row>
    <row r="14" spans="1:63" ht="19.95" customHeight="1">
      <c r="AV14" s="140" t="s">
        <v>117</v>
      </c>
      <c r="AW14" s="141">
        <v>10888925</v>
      </c>
      <c r="AX14" s="141">
        <v>10162943</v>
      </c>
      <c r="AY14" s="142">
        <v>347454</v>
      </c>
      <c r="AZ14" s="141">
        <v>10888.924999999999</v>
      </c>
      <c r="BA14" s="141">
        <v>10162.942999999999</v>
      </c>
      <c r="BB14" s="141">
        <v>347.45400000000001</v>
      </c>
      <c r="BC14" s="140"/>
      <c r="BE14" s="145" t="s">
        <v>118</v>
      </c>
      <c r="BF14" s="146">
        <v>4083032</v>
      </c>
      <c r="BG14" s="147">
        <v>3252826</v>
      </c>
      <c r="BH14" s="148">
        <v>819943</v>
      </c>
      <c r="BI14" s="147">
        <f t="shared" si="0"/>
        <v>4083.0320000000002</v>
      </c>
      <c r="BJ14" s="147">
        <f t="shared" si="0"/>
        <v>3252.826</v>
      </c>
      <c r="BK14" s="147">
        <f t="shared" si="0"/>
        <v>819.94299999999998</v>
      </c>
    </row>
    <row r="15" spans="1:63" ht="19.95" customHeight="1">
      <c r="AV15" s="140" t="s">
        <v>119</v>
      </c>
      <c r="AW15" s="141">
        <v>17205163</v>
      </c>
      <c r="AX15" s="141">
        <v>16306900</v>
      </c>
      <c r="AY15" s="142">
        <v>500675</v>
      </c>
      <c r="AZ15" s="141">
        <v>17205.163</v>
      </c>
      <c r="BA15" s="141">
        <v>16306.9</v>
      </c>
      <c r="BB15" s="141">
        <v>500.67500000000001</v>
      </c>
      <c r="BC15" s="140"/>
      <c r="BE15" s="145" t="s">
        <v>120</v>
      </c>
      <c r="BF15" s="146">
        <v>4626743</v>
      </c>
      <c r="BG15" s="147">
        <v>3924629</v>
      </c>
      <c r="BH15" s="148">
        <v>700770</v>
      </c>
      <c r="BI15" s="147">
        <f t="shared" si="0"/>
        <v>4626.7430000000004</v>
      </c>
      <c r="BJ15" s="147">
        <f t="shared" si="0"/>
        <v>3924.6289999999999</v>
      </c>
      <c r="BK15" s="147">
        <f t="shared" si="0"/>
        <v>700.77</v>
      </c>
    </row>
    <row r="16" spans="1:63" ht="19.95" customHeight="1">
      <c r="AV16" s="140" t="s">
        <v>121</v>
      </c>
      <c r="AW16" s="141">
        <v>13659581</v>
      </c>
      <c r="AX16" s="141">
        <v>12781739</v>
      </c>
      <c r="AY16" s="142">
        <v>441207</v>
      </c>
      <c r="AZ16" s="141">
        <v>13659.581</v>
      </c>
      <c r="BA16" s="141">
        <v>12781.739</v>
      </c>
      <c r="BB16" s="141">
        <v>441.20699999999999</v>
      </c>
      <c r="BC16" s="140" t="s">
        <v>121</v>
      </c>
      <c r="BE16" s="145" t="s">
        <v>122</v>
      </c>
      <c r="BF16" s="146">
        <v>4965032</v>
      </c>
      <c r="BG16" s="147">
        <v>3760509</v>
      </c>
      <c r="BH16" s="148">
        <v>1150216</v>
      </c>
      <c r="BI16" s="147">
        <f t="shared" si="0"/>
        <v>4965.0320000000002</v>
      </c>
      <c r="BJ16" s="147">
        <f t="shared" si="0"/>
        <v>3760.509</v>
      </c>
      <c r="BK16" s="147">
        <f t="shared" si="0"/>
        <v>1150.2159999999999</v>
      </c>
    </row>
    <row r="17" spans="1:63" ht="19.95" customHeight="1">
      <c r="AV17" s="140" t="s">
        <v>123</v>
      </c>
      <c r="AW17" s="141">
        <v>14599945</v>
      </c>
      <c r="AX17" s="141">
        <v>13114019</v>
      </c>
      <c r="AY17" s="142">
        <v>771179</v>
      </c>
      <c r="AZ17" s="141">
        <v>14599.945</v>
      </c>
      <c r="BA17" s="141">
        <v>13114.019</v>
      </c>
      <c r="BB17" s="141">
        <v>771.17899999999997</v>
      </c>
      <c r="BC17" s="140"/>
      <c r="BE17" s="145" t="s">
        <v>124</v>
      </c>
      <c r="BF17" s="146">
        <v>4773622</v>
      </c>
      <c r="BG17" s="147">
        <v>3544338</v>
      </c>
      <c r="BH17" s="148">
        <v>1213345</v>
      </c>
      <c r="BI17" s="147">
        <f t="shared" si="0"/>
        <v>4773.6220000000003</v>
      </c>
      <c r="BJ17" s="147">
        <f t="shared" si="0"/>
        <v>3544.3380000000002</v>
      </c>
      <c r="BK17" s="147">
        <f t="shared" si="0"/>
        <v>1213.345</v>
      </c>
    </row>
    <row r="18" spans="1:63" ht="19.95" customHeight="1">
      <c r="AV18" s="140" t="s">
        <v>125</v>
      </c>
      <c r="AW18" s="141">
        <v>13973265</v>
      </c>
      <c r="AX18" s="141">
        <v>12679576</v>
      </c>
      <c r="AY18" s="142">
        <v>605394</v>
      </c>
      <c r="AZ18" s="141">
        <v>13973.264999999999</v>
      </c>
      <c r="BA18" s="141">
        <v>12679.575999999999</v>
      </c>
      <c r="BB18" s="141">
        <v>605.39400000000001</v>
      </c>
      <c r="BC18" s="140"/>
      <c r="BE18" s="145" t="s">
        <v>126</v>
      </c>
      <c r="BF18" s="146">
        <v>4898809</v>
      </c>
      <c r="BG18" s="147">
        <v>3708636</v>
      </c>
      <c r="BH18" s="148">
        <v>1183017</v>
      </c>
      <c r="BI18" s="147">
        <f t="shared" si="0"/>
        <v>4898.8090000000002</v>
      </c>
      <c r="BJ18" s="147">
        <f t="shared" si="0"/>
        <v>3708.636</v>
      </c>
      <c r="BK18" s="147">
        <f t="shared" si="0"/>
        <v>1183.0170000000001</v>
      </c>
    </row>
    <row r="19" spans="1:63" ht="19.95" customHeight="1">
      <c r="AV19" s="140" t="s">
        <v>127</v>
      </c>
      <c r="AW19" s="141">
        <v>12020442</v>
      </c>
      <c r="AX19" s="141">
        <v>10624448</v>
      </c>
      <c r="AY19" s="142">
        <v>748472</v>
      </c>
      <c r="AZ19" s="141">
        <v>12020.441999999999</v>
      </c>
      <c r="BA19" s="141">
        <v>10624.448</v>
      </c>
      <c r="BB19" s="141">
        <v>748.47199999999998</v>
      </c>
      <c r="BC19" s="140" t="s">
        <v>127</v>
      </c>
      <c r="BE19" s="145" t="s">
        <v>128</v>
      </c>
      <c r="BF19" s="146">
        <v>5773305</v>
      </c>
      <c r="BG19" s="147">
        <v>5006039</v>
      </c>
      <c r="BH19" s="148">
        <v>759679</v>
      </c>
      <c r="BI19" s="147">
        <f t="shared" si="0"/>
        <v>5773.3050000000003</v>
      </c>
      <c r="BJ19" s="147">
        <f t="shared" si="0"/>
        <v>5006.0389999999998</v>
      </c>
      <c r="BK19" s="147">
        <f t="shared" si="0"/>
        <v>759.67899999999997</v>
      </c>
    </row>
    <row r="20" spans="1:63" ht="19.95" customHeight="1">
      <c r="AV20" s="140" t="s">
        <v>129</v>
      </c>
      <c r="AW20" s="149">
        <v>11432368</v>
      </c>
      <c r="AX20" s="149">
        <v>10364627</v>
      </c>
      <c r="AY20" s="142">
        <v>620047</v>
      </c>
      <c r="AZ20" s="141">
        <v>11432.368</v>
      </c>
      <c r="BA20" s="141">
        <v>10364.627</v>
      </c>
      <c r="BB20" s="141">
        <v>620.04700000000003</v>
      </c>
      <c r="BC20" s="140"/>
      <c r="BE20" s="145" t="s">
        <v>130</v>
      </c>
      <c r="BF20" s="146">
        <v>6350635</v>
      </c>
      <c r="BG20" s="147">
        <v>4892798</v>
      </c>
      <c r="BH20" s="148">
        <v>1441170</v>
      </c>
      <c r="BI20" s="147">
        <f t="shared" si="0"/>
        <v>6350.6350000000002</v>
      </c>
      <c r="BJ20" s="147">
        <f t="shared" si="0"/>
        <v>4892.7979999999998</v>
      </c>
      <c r="BK20" s="147">
        <f t="shared" si="0"/>
        <v>1441.17</v>
      </c>
    </row>
    <row r="21" spans="1:63" ht="19.95" customHeight="1">
      <c r="AV21" s="140" t="s">
        <v>131</v>
      </c>
      <c r="AW21" s="141">
        <v>12755431</v>
      </c>
      <c r="AX21" s="141">
        <v>11467656</v>
      </c>
      <c r="AY21" s="142">
        <v>700966</v>
      </c>
      <c r="AZ21" s="141">
        <v>12755.431</v>
      </c>
      <c r="BA21" s="141">
        <v>11467.656000000001</v>
      </c>
      <c r="BB21" s="141">
        <v>700.96600000000001</v>
      </c>
      <c r="BC21" s="140"/>
      <c r="BE21" s="145" t="s">
        <v>132</v>
      </c>
      <c r="BF21" s="146">
        <v>7029569</v>
      </c>
      <c r="BG21" s="147">
        <v>5576623</v>
      </c>
      <c r="BH21" s="148">
        <v>1437864</v>
      </c>
      <c r="BI21" s="147">
        <f t="shared" si="0"/>
        <v>7029.5690000000004</v>
      </c>
      <c r="BJ21" s="147">
        <f t="shared" si="0"/>
        <v>5576.6229999999996</v>
      </c>
      <c r="BK21" s="147">
        <f t="shared" si="0"/>
        <v>1437.864</v>
      </c>
    </row>
    <row r="22" spans="1:63" ht="19.95" customHeight="1">
      <c r="AV22" s="140" t="s">
        <v>133</v>
      </c>
      <c r="AW22" s="141">
        <v>12013190</v>
      </c>
      <c r="AX22" s="141">
        <v>11016323</v>
      </c>
      <c r="AY22" s="142">
        <v>529477</v>
      </c>
      <c r="AZ22" s="141">
        <v>12013.19</v>
      </c>
      <c r="BA22" s="141">
        <v>11016.323</v>
      </c>
      <c r="BB22" s="141">
        <v>529.47699999999998</v>
      </c>
      <c r="BC22" s="140" t="s">
        <v>133</v>
      </c>
      <c r="BE22" s="145" t="s">
        <v>134</v>
      </c>
      <c r="BF22" s="146">
        <v>7041978</v>
      </c>
      <c r="BG22" s="147">
        <v>5826624</v>
      </c>
      <c r="BH22" s="148">
        <v>1185914</v>
      </c>
      <c r="BI22" s="147">
        <f t="shared" si="0"/>
        <v>7041.9780000000001</v>
      </c>
      <c r="BJ22" s="147">
        <f t="shared" si="0"/>
        <v>5826.6239999999998</v>
      </c>
      <c r="BK22" s="147">
        <f t="shared" si="0"/>
        <v>1185.914</v>
      </c>
    </row>
    <row r="23" spans="1:63" ht="19.95" customHeight="1">
      <c r="AV23" s="140" t="s">
        <v>135</v>
      </c>
      <c r="AW23" s="149">
        <v>14535390</v>
      </c>
      <c r="AX23" s="149">
        <v>13367321</v>
      </c>
      <c r="AY23" s="150">
        <v>672338</v>
      </c>
      <c r="AZ23" s="141">
        <v>14535.39</v>
      </c>
      <c r="BA23" s="141">
        <v>13367.321</v>
      </c>
      <c r="BB23" s="141">
        <v>672.33799999999997</v>
      </c>
      <c r="BC23" s="140"/>
      <c r="BE23" s="145" t="s">
        <v>136</v>
      </c>
      <c r="BF23" s="146">
        <v>7208957</v>
      </c>
      <c r="BG23" s="147">
        <v>6304659</v>
      </c>
      <c r="BH23" s="148">
        <v>873851</v>
      </c>
      <c r="BI23" s="147">
        <f t="shared" si="0"/>
        <v>7208.9570000000003</v>
      </c>
      <c r="BJ23" s="147">
        <f t="shared" si="0"/>
        <v>6304.6589999999997</v>
      </c>
      <c r="BK23" s="147">
        <f t="shared" si="0"/>
        <v>873.851</v>
      </c>
    </row>
    <row r="24" spans="1:63" ht="19.95" customHeight="1">
      <c r="AV24" s="140" t="s">
        <v>137</v>
      </c>
      <c r="AW24" s="141">
        <v>13986038</v>
      </c>
      <c r="AX24" s="141">
        <v>12836457</v>
      </c>
      <c r="AY24" s="142">
        <v>640597</v>
      </c>
      <c r="AZ24" s="141">
        <v>13986.038</v>
      </c>
      <c r="BA24" s="141">
        <v>12836.457</v>
      </c>
      <c r="BB24" s="141">
        <v>640.59699999999998</v>
      </c>
      <c r="BC24" s="140"/>
      <c r="BE24" s="145" t="s">
        <v>138</v>
      </c>
      <c r="BF24" s="146">
        <v>7654289</v>
      </c>
      <c r="BG24" s="147">
        <v>6153711</v>
      </c>
      <c r="BH24" s="148">
        <v>1452401</v>
      </c>
      <c r="BI24" s="147">
        <f t="shared" si="0"/>
        <v>7654.2889999999998</v>
      </c>
      <c r="BJ24" s="147">
        <f t="shared" si="0"/>
        <v>6153.7110000000002</v>
      </c>
      <c r="BK24" s="147">
        <f t="shared" si="0"/>
        <v>1452.4010000000001</v>
      </c>
    </row>
    <row r="25" spans="1:63" ht="19.95" customHeight="1">
      <c r="AV25" s="140" t="s">
        <v>139</v>
      </c>
      <c r="AW25" s="141">
        <v>12828289</v>
      </c>
      <c r="AX25" s="141">
        <v>12047414</v>
      </c>
      <c r="AY25" s="142">
        <v>441537</v>
      </c>
      <c r="AZ25" s="141">
        <v>12828.289000000001</v>
      </c>
      <c r="BA25" s="141">
        <v>12047.414000000001</v>
      </c>
      <c r="BB25" s="141">
        <v>441.53699999999998</v>
      </c>
      <c r="BC25" s="140" t="s">
        <v>139</v>
      </c>
      <c r="BE25" s="145" t="s">
        <v>140</v>
      </c>
      <c r="BF25" s="146">
        <v>5826558</v>
      </c>
      <c r="BG25" s="147">
        <v>4313923</v>
      </c>
      <c r="BH25" s="148">
        <v>1473252</v>
      </c>
      <c r="BI25" s="147">
        <f t="shared" si="0"/>
        <v>5826.558</v>
      </c>
      <c r="BJ25" s="147">
        <f t="shared" si="0"/>
        <v>4313.9229999999998</v>
      </c>
      <c r="BK25" s="147">
        <f t="shared" si="0"/>
        <v>1473.252</v>
      </c>
    </row>
    <row r="26" spans="1:63" ht="19.95" customHeight="1">
      <c r="AV26" s="140" t="s">
        <v>141</v>
      </c>
      <c r="AW26" s="141">
        <v>13239672</v>
      </c>
      <c r="AX26" s="141">
        <v>12483620</v>
      </c>
      <c r="AY26" s="142">
        <v>288851</v>
      </c>
      <c r="AZ26" s="141">
        <v>13239.672</v>
      </c>
      <c r="BA26" s="141">
        <v>12483.62</v>
      </c>
      <c r="BB26" s="141">
        <v>288.851</v>
      </c>
      <c r="BC26" s="140"/>
      <c r="BE26" s="145" t="s">
        <v>142</v>
      </c>
      <c r="BF26" s="146">
        <v>8841649</v>
      </c>
      <c r="BG26" s="147">
        <v>6423127</v>
      </c>
      <c r="BH26" s="148">
        <v>2386212</v>
      </c>
      <c r="BI26" s="147">
        <f t="shared" si="0"/>
        <v>8841.6489999999994</v>
      </c>
      <c r="BJ26" s="147">
        <f t="shared" si="0"/>
        <v>6423.1270000000004</v>
      </c>
      <c r="BK26" s="147">
        <f t="shared" si="0"/>
        <v>2386.212</v>
      </c>
    </row>
    <row r="27" spans="1:63" ht="19.95" customHeight="1">
      <c r="AV27" s="140" t="s">
        <v>143</v>
      </c>
      <c r="AW27" s="141">
        <v>15149333</v>
      </c>
      <c r="AX27" s="141">
        <v>14134246</v>
      </c>
      <c r="AY27" s="142">
        <v>523034</v>
      </c>
      <c r="AZ27" s="141">
        <v>15149.333000000001</v>
      </c>
      <c r="BA27" s="141">
        <v>14134.245999999999</v>
      </c>
      <c r="BB27" s="141">
        <v>523.03399999999999</v>
      </c>
      <c r="BC27" s="151"/>
      <c r="BE27" s="145" t="s">
        <v>144</v>
      </c>
      <c r="BF27" s="146">
        <v>6997763</v>
      </c>
      <c r="BG27" s="147">
        <v>4793839</v>
      </c>
      <c r="BH27" s="148">
        <v>1954145</v>
      </c>
      <c r="BI27" s="147">
        <f t="shared" si="0"/>
        <v>6997.7629999999999</v>
      </c>
      <c r="BJ27" s="147">
        <f t="shared" si="0"/>
        <v>4793.8389999999999</v>
      </c>
      <c r="BK27" s="147">
        <f t="shared" si="0"/>
        <v>1954.145</v>
      </c>
    </row>
    <row r="28" spans="1:63" ht="19.95" customHeight="1">
      <c r="AV28" s="140" t="s">
        <v>145</v>
      </c>
      <c r="AW28" s="141">
        <v>9956771</v>
      </c>
      <c r="AX28" s="141">
        <v>9383149</v>
      </c>
      <c r="AY28" s="142">
        <v>316338</v>
      </c>
      <c r="AZ28" s="141">
        <v>9956.7710000000006</v>
      </c>
      <c r="BA28" s="141">
        <v>9383.1489999999994</v>
      </c>
      <c r="BB28" s="141">
        <v>316.33800000000002</v>
      </c>
      <c r="BC28" s="151" t="s">
        <v>145</v>
      </c>
      <c r="BE28" s="145" t="s">
        <v>146</v>
      </c>
      <c r="BF28" s="146">
        <v>8686972.5</v>
      </c>
      <c r="BG28" s="147">
        <v>5808833</v>
      </c>
      <c r="BH28" s="148">
        <v>2623982</v>
      </c>
      <c r="BI28" s="147">
        <f t="shared" si="0"/>
        <v>8686.9724999999999</v>
      </c>
      <c r="BJ28" s="147">
        <f t="shared" si="0"/>
        <v>5808.8329999999996</v>
      </c>
      <c r="BK28" s="147">
        <f t="shared" si="0"/>
        <v>2623.982</v>
      </c>
    </row>
    <row r="29" spans="1:63" ht="19.8" customHeight="1">
      <c r="AV29" s="140" t="s">
        <v>147</v>
      </c>
      <c r="AW29" s="141">
        <v>14340478</v>
      </c>
      <c r="AX29" s="141">
        <v>13514628</v>
      </c>
      <c r="AY29" s="142">
        <v>475403</v>
      </c>
      <c r="AZ29" s="141">
        <v>14340.477999999999</v>
      </c>
      <c r="BA29" s="141">
        <v>13514.628000000001</v>
      </c>
      <c r="BB29" s="141">
        <v>475.40300000000002</v>
      </c>
      <c r="BC29" s="151"/>
      <c r="BE29" s="145" t="s">
        <v>148</v>
      </c>
      <c r="BF29" s="146">
        <v>8325877</v>
      </c>
      <c r="BG29" s="147">
        <v>5494503</v>
      </c>
      <c r="BH29" s="148">
        <v>2561059</v>
      </c>
      <c r="BI29" s="147">
        <f t="shared" si="0"/>
        <v>8325.8770000000004</v>
      </c>
      <c r="BJ29" s="147">
        <f t="shared" si="0"/>
        <v>5494.5029999999997</v>
      </c>
      <c r="BK29" s="147">
        <f t="shared" si="0"/>
        <v>2561.0590000000002</v>
      </c>
    </row>
    <row r="30" spans="1:63" ht="19.8" customHeight="1">
      <c r="AV30" s="140" t="s">
        <v>149</v>
      </c>
      <c r="AW30" s="141">
        <v>13738212</v>
      </c>
      <c r="AX30" s="141">
        <v>12873806</v>
      </c>
      <c r="AY30" s="142">
        <v>448767</v>
      </c>
      <c r="AZ30" s="141">
        <v>14340.477999999999</v>
      </c>
      <c r="BA30" s="141">
        <v>13514.628000000001</v>
      </c>
      <c r="BB30" s="141">
        <v>475.40300000000002</v>
      </c>
      <c r="BC30" s="151"/>
      <c r="BE30" s="145" t="s">
        <v>150</v>
      </c>
      <c r="BF30" s="146">
        <v>8902470</v>
      </c>
      <c r="BG30" s="147">
        <v>6242920</v>
      </c>
      <c r="BH30" s="148">
        <v>2218953</v>
      </c>
      <c r="BI30" s="147">
        <f t="shared" si="0"/>
        <v>8902.4699999999993</v>
      </c>
      <c r="BJ30" s="147">
        <f t="shared" si="0"/>
        <v>6242.92</v>
      </c>
      <c r="BK30" s="147">
        <f t="shared" si="0"/>
        <v>2218.953</v>
      </c>
    </row>
    <row r="31" spans="1:63" s="153" customFormat="1" ht="17.399999999999999">
      <c r="A31" s="152"/>
      <c r="AV31" s="151" t="s">
        <v>151</v>
      </c>
      <c r="AW31" s="154">
        <v>13881805</v>
      </c>
      <c r="AX31" s="155">
        <v>12778061</v>
      </c>
      <c r="AY31" s="156">
        <v>761508</v>
      </c>
      <c r="AZ31" s="155">
        <f t="shared" ref="AZ31:BB40" si="1">AW31/1000</f>
        <v>13881.805</v>
      </c>
      <c r="BA31" s="155">
        <f t="shared" si="1"/>
        <v>12778.061</v>
      </c>
      <c r="BB31" s="155">
        <f t="shared" si="1"/>
        <v>761.50800000000004</v>
      </c>
      <c r="BC31" s="151" t="s">
        <v>151</v>
      </c>
      <c r="BE31" s="157" t="s">
        <v>152</v>
      </c>
      <c r="BF31" s="158">
        <v>10184486.5</v>
      </c>
      <c r="BG31" s="159">
        <v>6412308</v>
      </c>
      <c r="BH31" s="160">
        <v>3209750</v>
      </c>
      <c r="BI31" s="159">
        <f t="shared" si="0"/>
        <v>10184.486500000001</v>
      </c>
      <c r="BJ31" s="159">
        <f t="shared" si="0"/>
        <v>6412.308</v>
      </c>
      <c r="BK31" s="159">
        <f t="shared" si="0"/>
        <v>3209.75</v>
      </c>
    </row>
    <row r="32" spans="1:63" ht="17.399999999999999">
      <c r="A32" s="161"/>
      <c r="AV32" s="151" t="s">
        <v>153</v>
      </c>
      <c r="AW32" s="154">
        <v>14408177</v>
      </c>
      <c r="AX32" s="155">
        <v>13369029</v>
      </c>
      <c r="AY32" s="156">
        <v>610362</v>
      </c>
      <c r="AZ32" s="155">
        <f t="shared" si="1"/>
        <v>14408.177</v>
      </c>
      <c r="BA32" s="155">
        <f t="shared" si="1"/>
        <v>13369.029</v>
      </c>
      <c r="BB32" s="155">
        <f t="shared" si="1"/>
        <v>610.36199999999997</v>
      </c>
      <c r="BC32" s="151"/>
      <c r="BE32" s="145" t="s">
        <v>154</v>
      </c>
      <c r="BF32" s="146">
        <v>7444372</v>
      </c>
      <c r="BG32" s="147">
        <v>5438541</v>
      </c>
      <c r="BH32" s="148">
        <v>1767400</v>
      </c>
      <c r="BI32" s="147">
        <f t="shared" si="0"/>
        <v>7444.3720000000003</v>
      </c>
      <c r="BJ32" s="147">
        <f t="shared" si="0"/>
        <v>5438.5410000000002</v>
      </c>
      <c r="BK32" s="147">
        <f t="shared" si="0"/>
        <v>1767.4</v>
      </c>
    </row>
    <row r="33" spans="1:63" ht="17.399999999999999">
      <c r="A33" s="161"/>
      <c r="B33" s="162"/>
      <c r="C33" s="162"/>
      <c r="D33" s="162"/>
      <c r="E33" s="162"/>
      <c r="AV33" s="151" t="s">
        <v>155</v>
      </c>
      <c r="AW33" s="141">
        <v>16289604</v>
      </c>
      <c r="AX33" s="141">
        <v>15260742</v>
      </c>
      <c r="AY33" s="142">
        <v>612321</v>
      </c>
      <c r="AZ33" s="155">
        <f t="shared" si="1"/>
        <v>16289.603999999999</v>
      </c>
      <c r="BA33" s="155">
        <f t="shared" si="1"/>
        <v>15260.742</v>
      </c>
      <c r="BB33" s="155">
        <f t="shared" si="1"/>
        <v>612.32100000000003</v>
      </c>
      <c r="BC33" s="151"/>
      <c r="BE33" s="145" t="s">
        <v>156</v>
      </c>
      <c r="BF33" s="146">
        <v>9283019</v>
      </c>
      <c r="BG33" s="147">
        <v>6598816</v>
      </c>
      <c r="BH33" s="148">
        <v>2403579</v>
      </c>
      <c r="BI33" s="147">
        <f t="shared" si="0"/>
        <v>9283.0190000000002</v>
      </c>
      <c r="BJ33" s="147">
        <f t="shared" si="0"/>
        <v>6598.8159999999998</v>
      </c>
      <c r="BK33" s="147">
        <f t="shared" si="0"/>
        <v>2403.5790000000002</v>
      </c>
    </row>
    <row r="34" spans="1:63">
      <c r="AV34" s="151" t="s">
        <v>157</v>
      </c>
      <c r="AW34" s="141">
        <v>16054541</v>
      </c>
      <c r="AX34" s="141">
        <v>14640310</v>
      </c>
      <c r="AY34" s="142">
        <v>964876</v>
      </c>
      <c r="AZ34" s="155">
        <f t="shared" si="1"/>
        <v>16054.540999999999</v>
      </c>
      <c r="BA34" s="155">
        <f t="shared" si="1"/>
        <v>14640.31</v>
      </c>
      <c r="BB34" s="155">
        <f t="shared" si="1"/>
        <v>964.87599999999998</v>
      </c>
      <c r="BC34" s="151" t="s">
        <v>157</v>
      </c>
      <c r="BE34" s="145" t="s">
        <v>158</v>
      </c>
      <c r="BF34" s="146">
        <v>10309281.5</v>
      </c>
      <c r="BG34" s="147">
        <v>6878062</v>
      </c>
      <c r="BH34" s="148">
        <v>3022730</v>
      </c>
      <c r="BI34" s="147">
        <f t="shared" si="0"/>
        <v>10309.281499999999</v>
      </c>
      <c r="BJ34" s="147">
        <f t="shared" si="0"/>
        <v>6878.0619999999999</v>
      </c>
      <c r="BK34" s="147">
        <f t="shared" si="0"/>
        <v>3022.73</v>
      </c>
    </row>
    <row r="35" spans="1:63">
      <c r="AV35" s="151" t="s">
        <v>159</v>
      </c>
      <c r="AW35" s="141">
        <v>13411941</v>
      </c>
      <c r="AX35" s="141">
        <v>12407145</v>
      </c>
      <c r="AY35" s="142">
        <v>563239</v>
      </c>
      <c r="AZ35" s="141">
        <f t="shared" si="1"/>
        <v>13411.941000000001</v>
      </c>
      <c r="BA35" s="141">
        <f t="shared" si="1"/>
        <v>12407.145</v>
      </c>
      <c r="BB35" s="141">
        <f t="shared" si="1"/>
        <v>563.23900000000003</v>
      </c>
      <c r="BC35" s="151"/>
      <c r="BE35" s="145" t="s">
        <v>160</v>
      </c>
      <c r="BF35" s="146">
        <v>7194504</v>
      </c>
      <c r="BG35" s="147">
        <v>5497460</v>
      </c>
      <c r="BH35" s="148">
        <v>1439145</v>
      </c>
      <c r="BI35" s="147">
        <v>7194.5039999999999</v>
      </c>
      <c r="BJ35" s="147">
        <v>5497.46</v>
      </c>
      <c r="BK35" s="147">
        <v>1439.145</v>
      </c>
    </row>
    <row r="36" spans="1:63">
      <c r="AV36" s="151" t="s">
        <v>161</v>
      </c>
      <c r="AW36" s="141">
        <v>13160733</v>
      </c>
      <c r="AX36" s="141">
        <v>12085445</v>
      </c>
      <c r="AY36" s="142">
        <v>719444</v>
      </c>
      <c r="AZ36" s="141">
        <f t="shared" si="1"/>
        <v>13160.733</v>
      </c>
      <c r="BA36" s="141">
        <f t="shared" si="1"/>
        <v>12085.445</v>
      </c>
      <c r="BB36" s="141">
        <f t="shared" si="1"/>
        <v>719.44399999999996</v>
      </c>
      <c r="BC36" s="151"/>
      <c r="BE36" s="145" t="s">
        <v>162</v>
      </c>
      <c r="BF36" s="146">
        <v>10502584</v>
      </c>
      <c r="BG36" s="147">
        <v>6497490</v>
      </c>
      <c r="BH36" s="148">
        <v>3535101</v>
      </c>
      <c r="BI36" s="147">
        <f t="shared" ref="BI36:BK58" si="2">BF36/1000</f>
        <v>10502.584000000001</v>
      </c>
      <c r="BJ36" s="147">
        <f t="shared" si="2"/>
        <v>6497.49</v>
      </c>
      <c r="BK36" s="147">
        <f t="shared" si="2"/>
        <v>3535.1010000000001</v>
      </c>
    </row>
    <row r="37" spans="1:63">
      <c r="AV37" s="151" t="s">
        <v>163</v>
      </c>
      <c r="AW37" s="141">
        <v>11892248</v>
      </c>
      <c r="AX37" s="141">
        <v>10928330</v>
      </c>
      <c r="AY37" s="142">
        <v>588100</v>
      </c>
      <c r="AZ37" s="141">
        <f t="shared" si="1"/>
        <v>11892.248</v>
      </c>
      <c r="BA37" s="141">
        <f t="shared" si="1"/>
        <v>10928.33</v>
      </c>
      <c r="BB37" s="141">
        <f t="shared" si="1"/>
        <v>588.1</v>
      </c>
      <c r="BC37" s="151" t="s">
        <v>163</v>
      </c>
      <c r="BE37" s="145" t="s">
        <v>164</v>
      </c>
      <c r="BF37" s="146">
        <v>7949826</v>
      </c>
      <c r="BG37" s="147">
        <v>5132908</v>
      </c>
      <c r="BH37" s="148">
        <v>2629195</v>
      </c>
      <c r="BI37" s="147">
        <f t="shared" si="2"/>
        <v>7949.826</v>
      </c>
      <c r="BJ37" s="147">
        <f t="shared" si="2"/>
        <v>5132.9080000000004</v>
      </c>
      <c r="BK37" s="147">
        <f t="shared" si="2"/>
        <v>2629.1950000000002</v>
      </c>
    </row>
    <row r="38" spans="1:63">
      <c r="AV38" s="151" t="s">
        <v>165</v>
      </c>
      <c r="AW38" s="141">
        <v>13723920</v>
      </c>
      <c r="AX38" s="141">
        <v>12592201</v>
      </c>
      <c r="AY38" s="142">
        <v>626752</v>
      </c>
      <c r="AZ38" s="141">
        <f t="shared" si="1"/>
        <v>13723.92</v>
      </c>
      <c r="BA38" s="141">
        <f t="shared" si="1"/>
        <v>12592.200999999999</v>
      </c>
      <c r="BB38" s="141">
        <f t="shared" si="1"/>
        <v>626.75199999999995</v>
      </c>
      <c r="BC38" s="151"/>
      <c r="BE38" s="145" t="s">
        <v>166</v>
      </c>
      <c r="BF38" s="146">
        <v>9903783</v>
      </c>
      <c r="BG38" s="147">
        <v>6552712</v>
      </c>
      <c r="BH38" s="148">
        <v>2946655</v>
      </c>
      <c r="BI38" s="147">
        <f t="shared" si="2"/>
        <v>9903.7829999999994</v>
      </c>
      <c r="BJ38" s="147">
        <f t="shared" si="2"/>
        <v>6552.7120000000004</v>
      </c>
      <c r="BK38" s="147">
        <f t="shared" si="2"/>
        <v>2946.6550000000002</v>
      </c>
    </row>
    <row r="39" spans="1:63">
      <c r="AV39" s="140" t="s">
        <v>167</v>
      </c>
      <c r="AW39" s="141">
        <v>15057259</v>
      </c>
      <c r="AX39" s="141">
        <v>13383339</v>
      </c>
      <c r="AY39" s="142">
        <v>1113615</v>
      </c>
      <c r="AZ39" s="141">
        <f t="shared" si="1"/>
        <v>15057.259</v>
      </c>
      <c r="BA39" s="141">
        <f t="shared" si="1"/>
        <v>13383.339</v>
      </c>
      <c r="BB39" s="141">
        <f t="shared" si="1"/>
        <v>1113.615</v>
      </c>
      <c r="BE39" s="145" t="s">
        <v>168</v>
      </c>
      <c r="BF39" s="146">
        <v>8984460</v>
      </c>
      <c r="BG39" s="147">
        <v>6130528</v>
      </c>
      <c r="BH39" s="148">
        <v>2500651</v>
      </c>
      <c r="BI39" s="147">
        <f t="shared" si="2"/>
        <v>8984.4599999999991</v>
      </c>
      <c r="BJ39" s="147">
        <f t="shared" si="2"/>
        <v>6130.5280000000002</v>
      </c>
      <c r="BK39" s="147">
        <f t="shared" si="2"/>
        <v>2500.6509999999998</v>
      </c>
    </row>
    <row r="40" spans="1:63">
      <c r="AV40" s="140" t="s">
        <v>169</v>
      </c>
      <c r="AW40" s="141">
        <v>10309360</v>
      </c>
      <c r="AX40" s="141">
        <v>9413587</v>
      </c>
      <c r="AY40" s="142">
        <v>674685</v>
      </c>
      <c r="AZ40" s="141">
        <f t="shared" si="1"/>
        <v>10309.36</v>
      </c>
      <c r="BA40" s="141">
        <f t="shared" si="1"/>
        <v>9413.5869999999995</v>
      </c>
      <c r="BB40" s="141">
        <f t="shared" si="1"/>
        <v>674.68499999999995</v>
      </c>
      <c r="BC40" s="143" t="s">
        <v>169</v>
      </c>
      <c r="BE40" s="145" t="s">
        <v>170</v>
      </c>
      <c r="BF40" s="146">
        <v>8927024</v>
      </c>
      <c r="BG40" s="147">
        <v>5925206</v>
      </c>
      <c r="BH40" s="148">
        <v>2618623</v>
      </c>
      <c r="BI40" s="147">
        <f t="shared" si="2"/>
        <v>8927.0239999999994</v>
      </c>
      <c r="BJ40" s="147">
        <f t="shared" si="2"/>
        <v>5925.2060000000001</v>
      </c>
      <c r="BK40" s="147">
        <f t="shared" si="2"/>
        <v>2618.623</v>
      </c>
    </row>
    <row r="41" spans="1:63">
      <c r="AV41" s="140" t="s">
        <v>171</v>
      </c>
      <c r="AW41" s="141">
        <v>13953181</v>
      </c>
      <c r="AX41" s="141">
        <v>12408257</v>
      </c>
      <c r="AY41" s="142">
        <v>1138152</v>
      </c>
      <c r="AZ41" s="141">
        <v>13953.181</v>
      </c>
      <c r="BA41" s="141">
        <v>12408.257</v>
      </c>
      <c r="BB41" s="141">
        <v>1138.152</v>
      </c>
      <c r="BE41" s="145" t="s">
        <v>172</v>
      </c>
      <c r="BF41" s="146">
        <v>9138928</v>
      </c>
      <c r="BG41" s="147">
        <v>5782702</v>
      </c>
      <c r="BH41" s="148">
        <v>2849656</v>
      </c>
      <c r="BI41" s="147">
        <f t="shared" si="2"/>
        <v>9138.9279999999999</v>
      </c>
      <c r="BJ41" s="147">
        <f t="shared" si="2"/>
        <v>5782.7020000000002</v>
      </c>
      <c r="BK41" s="147">
        <f t="shared" si="2"/>
        <v>2849.6559999999999</v>
      </c>
    </row>
    <row r="42" spans="1:63">
      <c r="AV42" s="140" t="s">
        <v>173</v>
      </c>
      <c r="AW42" s="141">
        <v>12325603</v>
      </c>
      <c r="AX42" s="141">
        <v>11245394</v>
      </c>
      <c r="AY42" s="142">
        <v>716530</v>
      </c>
      <c r="AZ42" s="141">
        <v>12325.602999999999</v>
      </c>
      <c r="BA42" s="141">
        <v>11245.394</v>
      </c>
      <c r="BB42" s="141">
        <v>716.53</v>
      </c>
      <c r="BE42" s="145" t="s">
        <v>174</v>
      </c>
      <c r="BF42" s="146">
        <v>8746229</v>
      </c>
      <c r="BG42" s="147">
        <v>6085706</v>
      </c>
      <c r="BH42" s="148">
        <v>2071806</v>
      </c>
      <c r="BI42" s="147">
        <f t="shared" si="2"/>
        <v>8746.2289999999994</v>
      </c>
      <c r="BJ42" s="147">
        <f t="shared" si="2"/>
        <v>6085.7060000000001</v>
      </c>
      <c r="BK42" s="147">
        <f t="shared" si="2"/>
        <v>2071.806</v>
      </c>
    </row>
    <row r="43" spans="1:63">
      <c r="AV43" s="140" t="s">
        <v>175</v>
      </c>
      <c r="AW43" s="141">
        <v>13012125</v>
      </c>
      <c r="AX43" s="141">
        <v>11750754</v>
      </c>
      <c r="AY43" s="142">
        <v>938855</v>
      </c>
      <c r="AZ43" s="141">
        <v>13012</v>
      </c>
      <c r="BA43" s="141">
        <v>11751</v>
      </c>
      <c r="BB43" s="141">
        <v>938.85500000000002</v>
      </c>
      <c r="BC43" s="143" t="s">
        <v>176</v>
      </c>
      <c r="BE43" s="145" t="s">
        <v>177</v>
      </c>
      <c r="BF43" s="146">
        <v>7777611</v>
      </c>
      <c r="BG43" s="147">
        <v>5684049</v>
      </c>
      <c r="BH43" s="148">
        <v>1684543</v>
      </c>
      <c r="BI43" s="147">
        <f t="shared" si="2"/>
        <v>7777.6109999999999</v>
      </c>
      <c r="BJ43" s="147">
        <f t="shared" si="2"/>
        <v>5684.049</v>
      </c>
      <c r="BK43" s="147">
        <f t="shared" si="2"/>
        <v>1684.5429999999999</v>
      </c>
    </row>
    <row r="44" spans="1:63">
      <c r="AV44" s="140" t="s">
        <v>178</v>
      </c>
      <c r="AW44" s="141">
        <v>13540379</v>
      </c>
      <c r="AX44" s="141">
        <v>12247744</v>
      </c>
      <c r="AY44" s="142">
        <v>986283</v>
      </c>
      <c r="AZ44" s="141">
        <v>13540</v>
      </c>
      <c r="BA44" s="141">
        <v>12248</v>
      </c>
      <c r="BB44" s="141">
        <v>986</v>
      </c>
      <c r="BE44" s="145" t="s">
        <v>179</v>
      </c>
      <c r="BF44" s="146">
        <v>9743924</v>
      </c>
      <c r="BG44" s="147">
        <v>6731112</v>
      </c>
      <c r="BH44" s="148">
        <v>2559841</v>
      </c>
      <c r="BI44" s="147">
        <f t="shared" si="2"/>
        <v>9743.9240000000009</v>
      </c>
      <c r="BJ44" s="147">
        <f t="shared" si="2"/>
        <v>6731.1120000000001</v>
      </c>
      <c r="BK44" s="147">
        <f t="shared" si="2"/>
        <v>2559.8409999999999</v>
      </c>
    </row>
    <row r="45" spans="1:63">
      <c r="AV45" s="140" t="s">
        <v>180</v>
      </c>
      <c r="AW45" s="141">
        <v>12688692</v>
      </c>
      <c r="AX45" s="141">
        <v>11495426</v>
      </c>
      <c r="AY45" s="142">
        <v>862180</v>
      </c>
      <c r="AZ45" s="141">
        <v>12689</v>
      </c>
      <c r="BA45" s="141">
        <v>11495</v>
      </c>
      <c r="BB45" s="141">
        <v>862</v>
      </c>
      <c r="BE45" s="145" t="s">
        <v>181</v>
      </c>
      <c r="BF45" s="146">
        <v>9265390</v>
      </c>
      <c r="BG45" s="147">
        <v>7462691</v>
      </c>
      <c r="BH45" s="148">
        <v>1463731</v>
      </c>
      <c r="BI45" s="147">
        <f t="shared" si="2"/>
        <v>9265.39</v>
      </c>
      <c r="BJ45" s="147">
        <f t="shared" si="2"/>
        <v>7462.6909999999998</v>
      </c>
      <c r="BK45" s="147">
        <f t="shared" si="2"/>
        <v>1463.731</v>
      </c>
    </row>
    <row r="46" spans="1:63">
      <c r="AV46" s="140" t="s">
        <v>182</v>
      </c>
      <c r="AW46" s="141">
        <v>13599327</v>
      </c>
      <c r="AX46" s="141">
        <v>12139538</v>
      </c>
      <c r="AY46" s="142">
        <v>1068943</v>
      </c>
      <c r="AZ46" s="141">
        <v>13599</v>
      </c>
      <c r="BA46" s="141">
        <v>12140</v>
      </c>
      <c r="BB46" s="141">
        <v>1069</v>
      </c>
      <c r="BC46" s="143" t="s">
        <v>182</v>
      </c>
      <c r="BE46" s="145" t="s">
        <v>183</v>
      </c>
      <c r="BF46" s="146">
        <v>6169541.5</v>
      </c>
      <c r="BG46" s="147">
        <v>4616060</v>
      </c>
      <c r="BH46" s="148">
        <v>1303227.5</v>
      </c>
      <c r="BI46" s="147">
        <f t="shared" si="2"/>
        <v>6169.5415000000003</v>
      </c>
      <c r="BJ46" s="147">
        <f t="shared" si="2"/>
        <v>4616.0600000000004</v>
      </c>
      <c r="BK46" s="147">
        <f t="shared" si="2"/>
        <v>1303.2275</v>
      </c>
    </row>
    <row r="47" spans="1:63">
      <c r="AV47" s="140" t="s">
        <v>184</v>
      </c>
      <c r="AW47" s="141">
        <v>12689729</v>
      </c>
      <c r="AX47" s="141">
        <v>11426438</v>
      </c>
      <c r="AY47" s="142">
        <v>959038</v>
      </c>
      <c r="AZ47" s="141">
        <v>12690</v>
      </c>
      <c r="BA47" s="141">
        <v>11426</v>
      </c>
      <c r="BB47" s="141">
        <v>959</v>
      </c>
      <c r="BE47" s="163" t="s">
        <v>185</v>
      </c>
      <c r="BF47" s="144">
        <v>6888624</v>
      </c>
      <c r="BG47" s="141">
        <v>4634432</v>
      </c>
      <c r="BH47" s="142">
        <v>1901783</v>
      </c>
      <c r="BI47" s="141">
        <f t="shared" si="2"/>
        <v>6888.6239999999998</v>
      </c>
      <c r="BJ47" s="141">
        <f t="shared" si="2"/>
        <v>4634.4319999999998</v>
      </c>
      <c r="BK47" s="141">
        <f t="shared" si="2"/>
        <v>1901.7829999999999</v>
      </c>
    </row>
    <row r="48" spans="1:63">
      <c r="AV48" s="140" t="s">
        <v>186</v>
      </c>
      <c r="AW48" s="141">
        <v>12058692</v>
      </c>
      <c r="AX48" s="141">
        <v>11109879</v>
      </c>
      <c r="AY48" s="142">
        <v>764343</v>
      </c>
      <c r="AZ48" s="141">
        <v>12059</v>
      </c>
      <c r="BA48" s="141">
        <v>11110</v>
      </c>
      <c r="BB48" s="141">
        <v>764</v>
      </c>
      <c r="BE48" s="163" t="s">
        <v>187</v>
      </c>
      <c r="BF48" s="149">
        <v>6464230</v>
      </c>
      <c r="BG48" s="149">
        <v>3871472</v>
      </c>
      <c r="BH48" s="150">
        <v>2344384</v>
      </c>
      <c r="BI48" s="141">
        <f t="shared" si="2"/>
        <v>6464.23</v>
      </c>
      <c r="BJ48" s="141">
        <f t="shared" si="2"/>
        <v>3871.4720000000002</v>
      </c>
      <c r="BK48" s="141">
        <f t="shared" si="2"/>
        <v>2344.384</v>
      </c>
    </row>
    <row r="49" spans="48:63">
      <c r="AV49" s="140" t="s">
        <v>188</v>
      </c>
      <c r="AW49" s="141">
        <v>13804680</v>
      </c>
      <c r="AX49" s="141">
        <v>12627020</v>
      </c>
      <c r="AY49" s="142">
        <v>917910</v>
      </c>
      <c r="AZ49" s="141">
        <v>13805</v>
      </c>
      <c r="BA49" s="141">
        <v>12627</v>
      </c>
      <c r="BB49" s="141">
        <v>918</v>
      </c>
      <c r="BC49" s="143" t="s">
        <v>188</v>
      </c>
      <c r="BE49" s="163" t="s">
        <v>189</v>
      </c>
      <c r="BF49" s="149">
        <v>8393603</v>
      </c>
      <c r="BG49" s="149">
        <v>4966324</v>
      </c>
      <c r="BH49" s="150">
        <v>3124378</v>
      </c>
      <c r="BI49" s="141">
        <f t="shared" si="2"/>
        <v>8393.6029999999992</v>
      </c>
      <c r="BJ49" s="141">
        <f t="shared" si="2"/>
        <v>4966.3239999999996</v>
      </c>
      <c r="BK49" s="141">
        <f t="shared" si="2"/>
        <v>3124.3780000000002</v>
      </c>
    </row>
    <row r="50" spans="48:63">
      <c r="AV50" s="140" t="s">
        <v>190</v>
      </c>
      <c r="AW50" s="141">
        <v>11903376</v>
      </c>
      <c r="AX50" s="141">
        <v>11297489</v>
      </c>
      <c r="AY50" s="142">
        <v>454570</v>
      </c>
      <c r="AZ50" s="141">
        <v>11903</v>
      </c>
      <c r="BA50" s="141">
        <v>11297</v>
      </c>
      <c r="BB50" s="141">
        <v>455</v>
      </c>
      <c r="BE50" s="163" t="s">
        <v>191</v>
      </c>
      <c r="BF50" s="144">
        <v>9311519</v>
      </c>
      <c r="BG50" s="141">
        <v>5330087</v>
      </c>
      <c r="BH50" s="142">
        <v>3565070</v>
      </c>
      <c r="BI50" s="141">
        <f t="shared" si="2"/>
        <v>9311.5190000000002</v>
      </c>
      <c r="BJ50" s="141">
        <f t="shared" si="2"/>
        <v>5330.0870000000004</v>
      </c>
      <c r="BK50" s="141">
        <f t="shared" si="2"/>
        <v>3565.07</v>
      </c>
    </row>
    <row r="51" spans="48:63">
      <c r="AV51" s="140" t="s">
        <v>192</v>
      </c>
      <c r="AW51" s="141">
        <v>11479512</v>
      </c>
      <c r="AX51" s="141">
        <v>10671207</v>
      </c>
      <c r="AY51" s="142">
        <v>651143</v>
      </c>
      <c r="AZ51" s="141">
        <v>11480</v>
      </c>
      <c r="BA51" s="141">
        <v>10671</v>
      </c>
      <c r="BB51" s="141">
        <v>651</v>
      </c>
      <c r="BE51" s="163" t="s">
        <v>193</v>
      </c>
      <c r="BF51" s="149">
        <v>8612590</v>
      </c>
      <c r="BG51" s="149">
        <v>5290798</v>
      </c>
      <c r="BH51" s="150">
        <v>2898672</v>
      </c>
      <c r="BI51" s="141">
        <f t="shared" si="2"/>
        <v>8612.59</v>
      </c>
      <c r="BJ51" s="141">
        <f t="shared" si="2"/>
        <v>5290.7979999999998</v>
      </c>
      <c r="BK51" s="141">
        <f t="shared" si="2"/>
        <v>2898.672</v>
      </c>
    </row>
    <row r="52" spans="48:63">
      <c r="AV52" s="140" t="s">
        <v>194</v>
      </c>
      <c r="AW52" s="141">
        <v>11068593</v>
      </c>
      <c r="AX52" s="141">
        <v>10206220</v>
      </c>
      <c r="AY52" s="142">
        <v>677499</v>
      </c>
      <c r="AZ52" s="141">
        <v>11069</v>
      </c>
      <c r="BA52" s="141">
        <v>10206</v>
      </c>
      <c r="BB52" s="141">
        <v>677</v>
      </c>
      <c r="BC52" s="143" t="s">
        <v>194</v>
      </c>
      <c r="BE52" s="163" t="s">
        <v>195</v>
      </c>
      <c r="BF52" s="149">
        <v>8262723</v>
      </c>
      <c r="BG52" s="149">
        <v>5084914</v>
      </c>
      <c r="BH52" s="150">
        <v>2864210</v>
      </c>
      <c r="BI52" s="141">
        <f t="shared" si="2"/>
        <v>8262.723</v>
      </c>
      <c r="BJ52" s="141">
        <f t="shared" si="2"/>
        <v>5084.9139999999998</v>
      </c>
      <c r="BK52" s="141">
        <f t="shared" si="2"/>
        <v>2864.21</v>
      </c>
    </row>
    <row r="53" spans="48:63">
      <c r="AV53" s="140" t="s">
        <v>196</v>
      </c>
      <c r="AW53" s="141">
        <v>14674134</v>
      </c>
      <c r="AX53" s="141">
        <v>13008025</v>
      </c>
      <c r="AY53" s="142">
        <v>1231026</v>
      </c>
      <c r="AZ53" s="141">
        <v>14674</v>
      </c>
      <c r="BA53" s="141">
        <v>13008</v>
      </c>
      <c r="BB53" s="141">
        <v>1231</v>
      </c>
      <c r="BE53" s="163" t="s">
        <v>197</v>
      </c>
      <c r="BF53" s="144">
        <v>9563307</v>
      </c>
      <c r="BG53" s="141">
        <v>5706837</v>
      </c>
      <c r="BH53" s="142">
        <v>3522238</v>
      </c>
      <c r="BI53" s="141">
        <f t="shared" si="2"/>
        <v>9563.3070000000007</v>
      </c>
      <c r="BJ53" s="141">
        <f t="shared" si="2"/>
        <v>5706.8370000000004</v>
      </c>
      <c r="BK53" s="141">
        <f t="shared" si="2"/>
        <v>3522.2379999999998</v>
      </c>
    </row>
    <row r="54" spans="48:63">
      <c r="AV54" s="140" t="s">
        <v>198</v>
      </c>
      <c r="AW54" s="141">
        <v>10435246</v>
      </c>
      <c r="AX54" s="141">
        <v>9367580</v>
      </c>
      <c r="AY54" s="142">
        <v>635906</v>
      </c>
      <c r="AZ54" s="141">
        <v>10435</v>
      </c>
      <c r="BA54" s="141">
        <v>9368</v>
      </c>
      <c r="BB54" s="141">
        <v>636</v>
      </c>
      <c r="BE54" s="163" t="s">
        <v>199</v>
      </c>
      <c r="BF54" s="149">
        <v>9345055</v>
      </c>
      <c r="BG54" s="149">
        <v>5730547</v>
      </c>
      <c r="BH54" s="150">
        <v>3255113</v>
      </c>
      <c r="BI54" s="141">
        <f t="shared" si="2"/>
        <v>9345.0550000000003</v>
      </c>
      <c r="BJ54" s="141">
        <f t="shared" si="2"/>
        <v>5730.5469999999996</v>
      </c>
      <c r="BK54" s="141">
        <f t="shared" si="2"/>
        <v>3255.1129999999998</v>
      </c>
    </row>
    <row r="55" spans="48:63">
      <c r="AV55" s="140" t="s">
        <v>246</v>
      </c>
      <c r="AW55" s="141">
        <v>11701189</v>
      </c>
      <c r="AX55" s="141">
        <v>10308851</v>
      </c>
      <c r="AY55" s="142">
        <v>856539</v>
      </c>
      <c r="AZ55" s="141">
        <v>11701</v>
      </c>
      <c r="BA55" s="141">
        <v>10309</v>
      </c>
      <c r="BB55" s="141">
        <v>857</v>
      </c>
      <c r="BC55" s="143" t="s">
        <v>200</v>
      </c>
      <c r="BE55" s="163" t="s">
        <v>201</v>
      </c>
      <c r="BF55" s="149">
        <v>9517006</v>
      </c>
      <c r="BG55" s="149">
        <v>5749648</v>
      </c>
      <c r="BH55" s="150">
        <v>3453717</v>
      </c>
      <c r="BI55" s="141">
        <f t="shared" si="2"/>
        <v>9517.0059999999994</v>
      </c>
      <c r="BJ55" s="141">
        <f t="shared" si="2"/>
        <v>5749.6480000000001</v>
      </c>
      <c r="BK55" s="141">
        <f t="shared" si="2"/>
        <v>3453.7170000000001</v>
      </c>
    </row>
    <row r="56" spans="48:63">
      <c r="AV56" s="140" t="s">
        <v>202</v>
      </c>
      <c r="AW56" s="141">
        <v>13044633</v>
      </c>
      <c r="AX56" s="141">
        <v>11138675</v>
      </c>
      <c r="AY56" s="142">
        <v>1229234</v>
      </c>
      <c r="AZ56" s="141">
        <v>13045</v>
      </c>
      <c r="BA56" s="141">
        <v>11139</v>
      </c>
      <c r="BB56" s="141">
        <v>1229</v>
      </c>
      <c r="BE56" s="163" t="s">
        <v>203</v>
      </c>
      <c r="BF56" s="144">
        <v>9089255</v>
      </c>
      <c r="BG56" s="141">
        <v>6452391</v>
      </c>
      <c r="BH56" s="142">
        <v>2265033</v>
      </c>
      <c r="BI56" s="141">
        <f t="shared" si="2"/>
        <v>9089.2549999999992</v>
      </c>
      <c r="BJ56" s="141">
        <f t="shared" si="2"/>
        <v>6452.3909999999996</v>
      </c>
      <c r="BK56" s="141">
        <f t="shared" si="2"/>
        <v>2265.0329999999999</v>
      </c>
    </row>
    <row r="57" spans="48:63">
      <c r="AV57" s="140" t="s">
        <v>204</v>
      </c>
      <c r="AW57" s="141">
        <v>12087459</v>
      </c>
      <c r="AX57" s="141">
        <v>10745755</v>
      </c>
      <c r="AY57" s="142">
        <v>946464</v>
      </c>
      <c r="AZ57" s="141">
        <v>12087</v>
      </c>
      <c r="BA57" s="141">
        <v>10746</v>
      </c>
      <c r="BB57" s="141">
        <v>946</v>
      </c>
      <c r="BE57" s="163" t="s">
        <v>205</v>
      </c>
      <c r="BF57" s="149">
        <v>8902795</v>
      </c>
      <c r="BG57" s="149">
        <v>6679218</v>
      </c>
      <c r="BH57" s="150">
        <v>1855182</v>
      </c>
      <c r="BI57" s="141">
        <f t="shared" si="2"/>
        <v>8902.7950000000001</v>
      </c>
      <c r="BJ57" s="141">
        <f t="shared" si="2"/>
        <v>6679.2179999999998</v>
      </c>
      <c r="BK57" s="141">
        <f t="shared" si="2"/>
        <v>1855.182</v>
      </c>
    </row>
    <row r="58" spans="48:63">
      <c r="AV58" s="140" t="s">
        <v>206</v>
      </c>
      <c r="AW58" s="141">
        <v>13052880</v>
      </c>
      <c r="AX58" s="141">
        <v>11344359</v>
      </c>
      <c r="AY58" s="142">
        <v>1288795</v>
      </c>
      <c r="AZ58" s="141">
        <v>13053</v>
      </c>
      <c r="BA58" s="141">
        <v>11344</v>
      </c>
      <c r="BB58" s="141">
        <v>1289</v>
      </c>
      <c r="BC58" s="143" t="s">
        <v>206</v>
      </c>
      <c r="BE58" s="163" t="s">
        <v>207</v>
      </c>
      <c r="BF58" s="149">
        <v>8822354</v>
      </c>
      <c r="BG58" s="149">
        <v>7110271</v>
      </c>
      <c r="BH58" s="150">
        <v>1349071</v>
      </c>
      <c r="BI58" s="141">
        <f t="shared" si="2"/>
        <v>8822.3539999999994</v>
      </c>
      <c r="BJ58" s="141">
        <f t="shared" si="2"/>
        <v>7110.2709999999997</v>
      </c>
      <c r="BK58" s="141">
        <f t="shared" si="2"/>
        <v>1349.0709999999999</v>
      </c>
    </row>
    <row r="59" spans="48:63">
      <c r="AV59" s="140" t="s">
        <v>208</v>
      </c>
      <c r="AW59" s="141">
        <v>12860096</v>
      </c>
      <c r="AX59" s="141">
        <v>11480239</v>
      </c>
      <c r="AY59" s="142">
        <v>1034277</v>
      </c>
      <c r="AZ59" s="141">
        <v>12860</v>
      </c>
      <c r="BA59" s="141">
        <v>11480</v>
      </c>
      <c r="BB59" s="141">
        <v>1034</v>
      </c>
    </row>
    <row r="60" spans="48:63">
      <c r="AV60" s="140" t="s">
        <v>209</v>
      </c>
      <c r="AW60" s="141">
        <v>11794593</v>
      </c>
      <c r="AX60" s="141">
        <v>10394002</v>
      </c>
      <c r="AY60" s="142">
        <v>1134899</v>
      </c>
      <c r="AZ60" s="141">
        <v>11795</v>
      </c>
      <c r="BA60" s="141">
        <v>10394</v>
      </c>
      <c r="BB60" s="141">
        <v>1135</v>
      </c>
      <c r="BE60" s="143" t="s">
        <v>210</v>
      </c>
      <c r="BF60" s="144">
        <v>9848195</v>
      </c>
      <c r="BG60" s="141">
        <v>7887411</v>
      </c>
      <c r="BH60" s="142">
        <v>1528451</v>
      </c>
      <c r="BI60" s="141">
        <v>9848.1949999999997</v>
      </c>
      <c r="BJ60" s="141">
        <v>7887.4110000000001</v>
      </c>
      <c r="BK60" s="141">
        <v>1528.451</v>
      </c>
    </row>
    <row r="61" spans="48:63">
      <c r="AV61" s="140" t="s">
        <v>211</v>
      </c>
      <c r="AW61" s="141">
        <v>12547983</v>
      </c>
      <c r="AX61" s="141">
        <v>11372732</v>
      </c>
      <c r="AY61" s="142">
        <v>864305</v>
      </c>
      <c r="AZ61" s="141">
        <v>12548</v>
      </c>
      <c r="BA61" s="141">
        <v>11373</v>
      </c>
      <c r="BB61" s="141">
        <v>864</v>
      </c>
      <c r="BC61" s="143" t="s">
        <v>211</v>
      </c>
      <c r="BE61" s="143" t="s">
        <v>212</v>
      </c>
      <c r="BF61" s="144">
        <v>11440124</v>
      </c>
      <c r="BG61" s="141">
        <v>8373552</v>
      </c>
      <c r="BH61" s="142">
        <v>2009930</v>
      </c>
      <c r="BI61" s="141">
        <v>11440.124</v>
      </c>
      <c r="BJ61" s="141">
        <v>8373.5519999999997</v>
      </c>
      <c r="BK61" s="141">
        <v>2009.93</v>
      </c>
    </row>
    <row r="62" spans="48:63">
      <c r="AV62" s="140" t="s">
        <v>213</v>
      </c>
      <c r="AW62" s="141">
        <v>11425019</v>
      </c>
      <c r="AX62" s="141">
        <v>10385172</v>
      </c>
      <c r="AY62" s="142">
        <v>780805</v>
      </c>
      <c r="AZ62" s="141">
        <v>11425</v>
      </c>
      <c r="BA62" s="141">
        <v>10385</v>
      </c>
      <c r="BB62" s="141">
        <v>781</v>
      </c>
      <c r="BE62" s="143" t="s">
        <v>214</v>
      </c>
      <c r="BF62" s="144">
        <v>11089716</v>
      </c>
      <c r="BG62" s="141">
        <v>8437078</v>
      </c>
      <c r="BH62" s="142">
        <v>2046398</v>
      </c>
      <c r="BI62" s="141">
        <v>11089.716</v>
      </c>
      <c r="BJ62" s="141">
        <v>8437.0779999999995</v>
      </c>
      <c r="BK62" s="141">
        <v>2046.3979999999999</v>
      </c>
    </row>
    <row r="63" spans="48:63">
      <c r="AV63" s="140" t="s">
        <v>215</v>
      </c>
      <c r="AW63" s="141">
        <v>14952832</v>
      </c>
      <c r="AX63" s="141">
        <v>12723285</v>
      </c>
      <c r="AY63" s="142">
        <v>1915917</v>
      </c>
      <c r="AZ63" s="141">
        <v>14953</v>
      </c>
      <c r="BA63" s="141">
        <v>12723</v>
      </c>
      <c r="BB63" s="141">
        <v>1916</v>
      </c>
      <c r="BE63" s="143" t="s">
        <v>216</v>
      </c>
      <c r="BF63" s="144">
        <v>11574838</v>
      </c>
      <c r="BG63" s="141">
        <v>10107235</v>
      </c>
      <c r="BH63" s="142">
        <v>987897</v>
      </c>
      <c r="BI63" s="141">
        <v>11574.838</v>
      </c>
      <c r="BJ63" s="141">
        <v>10107.235000000001</v>
      </c>
      <c r="BK63" s="141">
        <v>987.89700000000005</v>
      </c>
    </row>
    <row r="64" spans="48:63">
      <c r="AV64" s="140" t="s">
        <v>217</v>
      </c>
      <c r="AW64" s="141">
        <v>11160283</v>
      </c>
      <c r="AX64" s="141">
        <v>9050438</v>
      </c>
      <c r="AY64" s="142">
        <v>1815724</v>
      </c>
      <c r="AZ64" s="141">
        <v>11160</v>
      </c>
      <c r="BA64" s="141">
        <v>9050</v>
      </c>
      <c r="BB64" s="141">
        <v>1816</v>
      </c>
      <c r="BC64" s="143" t="s">
        <v>217</v>
      </c>
      <c r="BE64" s="143" t="s">
        <v>218</v>
      </c>
      <c r="BF64" s="144">
        <v>8968254</v>
      </c>
      <c r="BG64" s="141">
        <v>7979268</v>
      </c>
      <c r="BH64" s="142">
        <v>710861</v>
      </c>
      <c r="BI64" s="141">
        <v>8968.2540000000008</v>
      </c>
      <c r="BJ64" s="141">
        <v>7979.268</v>
      </c>
      <c r="BK64" s="141">
        <v>710.86099999999999</v>
      </c>
    </row>
    <row r="65" spans="48:63">
      <c r="AV65" s="140">
        <v>10703</v>
      </c>
      <c r="AW65" s="141">
        <v>15467542</v>
      </c>
      <c r="AX65" s="141">
        <v>13226150</v>
      </c>
      <c r="AY65" s="142">
        <v>1892840</v>
      </c>
      <c r="AZ65" s="141">
        <v>15468</v>
      </c>
      <c r="BA65" s="141">
        <v>13226</v>
      </c>
      <c r="BB65" s="141">
        <v>1893</v>
      </c>
      <c r="BE65" s="143" t="s">
        <v>219</v>
      </c>
      <c r="BF65" s="144">
        <v>10612523</v>
      </c>
      <c r="BG65" s="141">
        <v>9088091</v>
      </c>
      <c r="BH65" s="142">
        <v>1137645</v>
      </c>
      <c r="BI65" s="141">
        <v>10612.522999999999</v>
      </c>
      <c r="BJ65" s="141">
        <v>9088.0910000000003</v>
      </c>
      <c r="BK65" s="141">
        <v>1137.645</v>
      </c>
    </row>
    <row r="66" spans="48:63">
      <c r="AV66" s="140" t="s">
        <v>220</v>
      </c>
      <c r="AW66" s="141">
        <v>13628822</v>
      </c>
      <c r="AX66" s="141">
        <v>11874360</v>
      </c>
      <c r="AY66" s="142">
        <v>1374412</v>
      </c>
      <c r="AZ66" s="141">
        <v>13629</v>
      </c>
      <c r="BA66" s="141">
        <v>11874</v>
      </c>
      <c r="BB66" s="141">
        <v>1374</v>
      </c>
      <c r="BE66" s="143" t="s">
        <v>221</v>
      </c>
      <c r="BF66" s="144">
        <v>9969199</v>
      </c>
      <c r="BG66" s="141">
        <v>8903779</v>
      </c>
      <c r="BH66" s="142">
        <v>826804</v>
      </c>
      <c r="BI66" s="141">
        <v>9969.1990000000005</v>
      </c>
      <c r="BJ66" s="141">
        <v>8903.7790000000005</v>
      </c>
      <c r="BK66" s="141">
        <v>826.80399999999997</v>
      </c>
    </row>
    <row r="67" spans="48:63">
      <c r="AV67" s="140" t="s">
        <v>247</v>
      </c>
      <c r="AW67" s="141">
        <v>15594183</v>
      </c>
      <c r="AX67" s="141">
        <v>13665253</v>
      </c>
      <c r="AY67" s="142">
        <v>1863831</v>
      </c>
      <c r="AZ67" s="141">
        <v>15994</v>
      </c>
      <c r="BA67" s="141">
        <v>13665</v>
      </c>
      <c r="BB67" s="141">
        <v>1864</v>
      </c>
      <c r="BC67" s="143" t="s">
        <v>222</v>
      </c>
      <c r="BE67" s="143" t="s">
        <v>223</v>
      </c>
      <c r="BF67" s="144">
        <v>9683885</v>
      </c>
      <c r="BG67" s="141">
        <v>8561660</v>
      </c>
      <c r="BH67" s="142">
        <v>885738</v>
      </c>
      <c r="BI67" s="141">
        <v>9683.8850000000002</v>
      </c>
      <c r="BJ67" s="141">
        <v>8561.66</v>
      </c>
      <c r="BK67" s="141">
        <v>885.73800000000006</v>
      </c>
    </row>
    <row r="68" spans="48:63">
      <c r="AV68" s="140">
        <v>10706</v>
      </c>
      <c r="AW68" s="141">
        <v>14726322</v>
      </c>
      <c r="AX68" s="141">
        <v>12968373</v>
      </c>
      <c r="AY68" s="142">
        <v>1351297</v>
      </c>
      <c r="AZ68" s="141">
        <v>14726</v>
      </c>
      <c r="BA68" s="141">
        <v>12968</v>
      </c>
      <c r="BB68" s="141">
        <v>1351</v>
      </c>
      <c r="BE68" s="143" t="s">
        <v>224</v>
      </c>
      <c r="BF68" s="144">
        <v>8165684</v>
      </c>
      <c r="BG68" s="141">
        <v>7345199</v>
      </c>
      <c r="BH68" s="142">
        <v>440191</v>
      </c>
      <c r="BI68" s="141">
        <v>8165.6840000000002</v>
      </c>
      <c r="BJ68" s="141">
        <v>7345.1989999999996</v>
      </c>
      <c r="BK68" s="141">
        <v>440.19099999999997</v>
      </c>
    </row>
    <row r="69" spans="48:63">
      <c r="AV69" s="140" t="s">
        <v>225</v>
      </c>
      <c r="AW69" s="141">
        <v>14784420</v>
      </c>
      <c r="AX69" s="141">
        <v>13247989</v>
      </c>
      <c r="AY69" s="142">
        <v>1117395</v>
      </c>
      <c r="AZ69" s="141">
        <v>14784</v>
      </c>
      <c r="BA69" s="141">
        <v>13248</v>
      </c>
      <c r="BB69" s="141">
        <v>1117</v>
      </c>
      <c r="BE69" s="143" t="s">
        <v>99</v>
      </c>
      <c r="BF69" s="144">
        <v>11713699</v>
      </c>
      <c r="BG69" s="141">
        <v>10776315</v>
      </c>
      <c r="BH69" s="142">
        <v>606026</v>
      </c>
      <c r="BI69" s="141">
        <v>11713.699000000001</v>
      </c>
      <c r="BJ69" s="141">
        <v>10776.315000000001</v>
      </c>
      <c r="BK69" s="141">
        <v>606.02599999999995</v>
      </c>
    </row>
    <row r="70" spans="48:63">
      <c r="AV70" s="140" t="s">
        <v>226</v>
      </c>
      <c r="AW70" s="141">
        <v>15373806</v>
      </c>
      <c r="AX70" s="141">
        <v>13743586</v>
      </c>
      <c r="AY70" s="142">
        <v>1192425</v>
      </c>
      <c r="AZ70" s="141">
        <v>15374</v>
      </c>
      <c r="BA70" s="141">
        <v>13744</v>
      </c>
      <c r="BB70" s="141">
        <v>1192</v>
      </c>
      <c r="BC70" s="143" t="s">
        <v>227</v>
      </c>
      <c r="BE70" s="143" t="s">
        <v>105</v>
      </c>
      <c r="BF70" s="144">
        <v>11715533</v>
      </c>
      <c r="BG70" s="141">
        <v>10698044</v>
      </c>
      <c r="BH70" s="142">
        <v>649559</v>
      </c>
      <c r="BI70" s="141">
        <v>11715.532999999999</v>
      </c>
      <c r="BJ70" s="141">
        <v>10698.044</v>
      </c>
      <c r="BK70" s="141">
        <v>649.55899999999997</v>
      </c>
    </row>
    <row r="71" spans="48:63">
      <c r="AV71" s="140" t="s">
        <v>228</v>
      </c>
      <c r="AW71" s="141">
        <v>12793512</v>
      </c>
      <c r="AX71" s="141">
        <v>11398214</v>
      </c>
      <c r="AY71" s="142">
        <v>1093111</v>
      </c>
      <c r="AZ71" s="141">
        <v>12794</v>
      </c>
      <c r="BA71" s="141">
        <v>11398</v>
      </c>
      <c r="BB71" s="141">
        <v>1093</v>
      </c>
      <c r="BE71" s="143" t="s">
        <v>111</v>
      </c>
      <c r="BF71" s="144">
        <v>11656347</v>
      </c>
      <c r="BG71" s="141">
        <v>10727910</v>
      </c>
      <c r="BH71" s="142">
        <v>547766</v>
      </c>
      <c r="BI71" s="141">
        <v>11656.347</v>
      </c>
      <c r="BJ71" s="141">
        <v>10727.91</v>
      </c>
      <c r="BK71" s="141">
        <v>547.76599999999996</v>
      </c>
    </row>
    <row r="72" spans="48:63">
      <c r="AV72" s="140" t="s">
        <v>229</v>
      </c>
      <c r="AW72" s="141">
        <v>15072152</v>
      </c>
      <c r="AX72" s="141">
        <v>13139781</v>
      </c>
      <c r="AY72" s="142">
        <v>1398831</v>
      </c>
      <c r="AZ72" s="141">
        <v>15072</v>
      </c>
      <c r="BA72" s="141">
        <v>13140</v>
      </c>
      <c r="BB72" s="141">
        <v>1399</v>
      </c>
      <c r="BE72" s="143" t="s">
        <v>117</v>
      </c>
      <c r="BF72" s="144">
        <v>10888925</v>
      </c>
      <c r="BG72" s="141">
        <v>10162943</v>
      </c>
      <c r="BH72" s="142">
        <v>347454</v>
      </c>
      <c r="BI72" s="141">
        <v>10888.924999999999</v>
      </c>
      <c r="BJ72" s="141">
        <v>10162.942999999999</v>
      </c>
      <c r="BK72" s="141">
        <v>347.45400000000001</v>
      </c>
    </row>
    <row r="73" spans="48:63">
      <c r="AV73" s="140" t="s">
        <v>230</v>
      </c>
      <c r="AW73" s="141">
        <v>14930492</v>
      </c>
      <c r="AX73" s="141">
        <v>12916600</v>
      </c>
      <c r="AY73" s="142">
        <v>1700212</v>
      </c>
      <c r="AZ73" s="141">
        <v>14930</v>
      </c>
      <c r="BA73" s="141">
        <v>12917</v>
      </c>
      <c r="BB73" s="141">
        <v>1700</v>
      </c>
      <c r="BC73" s="143" t="s">
        <v>248</v>
      </c>
      <c r="BE73" s="143" t="s">
        <v>119</v>
      </c>
      <c r="BF73" s="144">
        <v>17205163</v>
      </c>
      <c r="BG73" s="141">
        <v>16306900</v>
      </c>
      <c r="BH73" s="142">
        <v>500675</v>
      </c>
      <c r="BI73" s="141">
        <v>17205.163</v>
      </c>
      <c r="BJ73" s="141">
        <v>16306.9</v>
      </c>
      <c r="BK73" s="141">
        <v>500.67500000000001</v>
      </c>
    </row>
    <row r="74" spans="48:63">
      <c r="BE74" s="143" t="s">
        <v>121</v>
      </c>
      <c r="BF74" s="144">
        <v>13659581</v>
      </c>
      <c r="BG74" s="141">
        <v>12781739</v>
      </c>
      <c r="BH74" s="142">
        <v>441207</v>
      </c>
      <c r="BI74" s="141">
        <v>13659.581</v>
      </c>
      <c r="BJ74" s="141">
        <v>12781.739</v>
      </c>
      <c r="BK74" s="141">
        <v>441.20699999999999</v>
      </c>
    </row>
    <row r="75" spans="48:63">
      <c r="BE75" s="143" t="s">
        <v>123</v>
      </c>
      <c r="BF75" s="144">
        <v>14599945</v>
      </c>
      <c r="BG75" s="141">
        <v>13114019</v>
      </c>
      <c r="BH75" s="142">
        <v>771179</v>
      </c>
      <c r="BI75" s="141">
        <v>14599.945</v>
      </c>
      <c r="BJ75" s="141">
        <v>13114.019</v>
      </c>
      <c r="BK75" s="141">
        <v>771.17899999999997</v>
      </c>
    </row>
    <row r="76" spans="48:63">
      <c r="BE76" s="143" t="s">
        <v>125</v>
      </c>
      <c r="BF76" s="144">
        <v>13973265</v>
      </c>
      <c r="BG76" s="141">
        <v>12679576</v>
      </c>
      <c r="BH76" s="142">
        <v>605394</v>
      </c>
      <c r="BI76" s="141">
        <v>13973.264999999999</v>
      </c>
      <c r="BJ76" s="141">
        <v>12679.575999999999</v>
      </c>
      <c r="BK76" s="141">
        <v>605.39400000000001</v>
      </c>
    </row>
    <row r="77" spans="48:63">
      <c r="BE77" s="143" t="s">
        <v>127</v>
      </c>
      <c r="BF77" s="144">
        <v>12020442</v>
      </c>
      <c r="BG77" s="141">
        <v>10624448</v>
      </c>
      <c r="BH77" s="142">
        <v>748472</v>
      </c>
      <c r="BI77" s="141">
        <v>12020.441999999999</v>
      </c>
      <c r="BJ77" s="141">
        <v>10624.448</v>
      </c>
      <c r="BK77" s="141">
        <v>748.47199999999998</v>
      </c>
    </row>
    <row r="78" spans="48:63">
      <c r="BE78" s="143" t="s">
        <v>129</v>
      </c>
      <c r="BF78" s="144">
        <v>11432368</v>
      </c>
      <c r="BG78" s="141">
        <v>10364627</v>
      </c>
      <c r="BH78" s="142">
        <v>620047</v>
      </c>
      <c r="BI78" s="141">
        <v>11432.368</v>
      </c>
      <c r="BJ78" s="141">
        <v>10364.627</v>
      </c>
      <c r="BK78" s="141">
        <v>620.04700000000003</v>
      </c>
    </row>
    <row r="79" spans="48:63">
      <c r="BE79" s="143" t="s">
        <v>131</v>
      </c>
      <c r="BF79" s="144">
        <v>12755431</v>
      </c>
      <c r="BG79" s="141">
        <v>11467656</v>
      </c>
      <c r="BH79" s="142">
        <v>700966</v>
      </c>
      <c r="BI79" s="141">
        <v>12755.431</v>
      </c>
      <c r="BJ79" s="141">
        <v>11467.656000000001</v>
      </c>
      <c r="BK79" s="141">
        <v>700.96600000000001</v>
      </c>
    </row>
    <row r="80" spans="48:63">
      <c r="BE80" s="140" t="s">
        <v>133</v>
      </c>
      <c r="BF80" s="141">
        <v>12013190</v>
      </c>
      <c r="BG80" s="141">
        <v>11016323</v>
      </c>
      <c r="BH80" s="142">
        <v>529477</v>
      </c>
      <c r="BI80" s="141">
        <f t="shared" ref="BI80:BK87" si="3">BF80/1000</f>
        <v>12013.19</v>
      </c>
      <c r="BJ80" s="141">
        <f t="shared" si="3"/>
        <v>11016.323</v>
      </c>
      <c r="BK80" s="141">
        <f t="shared" si="3"/>
        <v>529.47699999999998</v>
      </c>
    </row>
    <row r="81" spans="57:63">
      <c r="BE81" s="140" t="s">
        <v>135</v>
      </c>
      <c r="BF81" s="141">
        <v>14535390</v>
      </c>
      <c r="BG81" s="141">
        <v>13367321</v>
      </c>
      <c r="BH81" s="142">
        <v>672338</v>
      </c>
      <c r="BI81" s="141">
        <f t="shared" si="3"/>
        <v>14535.39</v>
      </c>
      <c r="BJ81" s="141">
        <f t="shared" si="3"/>
        <v>13367.321</v>
      </c>
      <c r="BK81" s="141">
        <f t="shared" si="3"/>
        <v>672.33799999999997</v>
      </c>
    </row>
    <row r="82" spans="57:63">
      <c r="BE82" s="140" t="s">
        <v>137</v>
      </c>
      <c r="BF82" s="149">
        <v>13986038</v>
      </c>
      <c r="BG82" s="149">
        <v>12836457</v>
      </c>
      <c r="BH82" s="150">
        <v>640597</v>
      </c>
      <c r="BI82" s="141">
        <f t="shared" si="3"/>
        <v>13986.038</v>
      </c>
      <c r="BJ82" s="141">
        <f t="shared" si="3"/>
        <v>12836.457</v>
      </c>
      <c r="BK82" s="141">
        <f t="shared" si="3"/>
        <v>640.59699999999998</v>
      </c>
    </row>
    <row r="83" spans="57:63">
      <c r="BE83" s="140" t="s">
        <v>139</v>
      </c>
      <c r="BF83" s="141">
        <v>12828289</v>
      </c>
      <c r="BG83" s="141">
        <v>12047414</v>
      </c>
      <c r="BH83" s="142">
        <v>441537</v>
      </c>
      <c r="BI83" s="141">
        <f t="shared" si="3"/>
        <v>12828.289000000001</v>
      </c>
      <c r="BJ83" s="141">
        <f t="shared" si="3"/>
        <v>12047.414000000001</v>
      </c>
      <c r="BK83" s="141">
        <f t="shared" si="3"/>
        <v>441.53699999999998</v>
      </c>
    </row>
    <row r="84" spans="57:63">
      <c r="BE84" s="143" t="s">
        <v>141</v>
      </c>
      <c r="BF84" s="141">
        <v>13239672</v>
      </c>
      <c r="BG84" s="141">
        <v>12483620</v>
      </c>
      <c r="BH84" s="142">
        <v>288851</v>
      </c>
      <c r="BI84" s="141">
        <f t="shared" si="3"/>
        <v>13239.672</v>
      </c>
      <c r="BJ84" s="141">
        <f t="shared" si="3"/>
        <v>12483.62</v>
      </c>
      <c r="BK84" s="141">
        <f t="shared" si="3"/>
        <v>288.851</v>
      </c>
    </row>
    <row r="85" spans="57:63">
      <c r="BE85" s="143" t="s">
        <v>143</v>
      </c>
      <c r="BF85" s="141">
        <v>15149333</v>
      </c>
      <c r="BG85" s="141">
        <v>14134246</v>
      </c>
      <c r="BH85" s="142">
        <v>523034</v>
      </c>
      <c r="BI85" s="141">
        <f t="shared" si="3"/>
        <v>15149.333000000001</v>
      </c>
      <c r="BJ85" s="141">
        <f t="shared" si="3"/>
        <v>14134.245999999999</v>
      </c>
      <c r="BK85" s="141">
        <f t="shared" si="3"/>
        <v>523.03399999999999</v>
      </c>
    </row>
    <row r="86" spans="57:63">
      <c r="BE86" s="143" t="s">
        <v>145</v>
      </c>
      <c r="BF86" s="141">
        <v>9956771</v>
      </c>
      <c r="BG86" s="141">
        <v>9383149</v>
      </c>
      <c r="BH86" s="142">
        <v>316338</v>
      </c>
      <c r="BI86" s="141">
        <f t="shared" si="3"/>
        <v>9956.7710000000006</v>
      </c>
      <c r="BJ86" s="141">
        <f t="shared" si="3"/>
        <v>9383.1489999999994</v>
      </c>
      <c r="BK86" s="141">
        <f t="shared" si="3"/>
        <v>316.33800000000002</v>
      </c>
    </row>
    <row r="87" spans="57:63">
      <c r="BE87" s="143" t="s">
        <v>147</v>
      </c>
      <c r="BF87" s="141">
        <v>14340478</v>
      </c>
      <c r="BG87" s="141">
        <v>13514628</v>
      </c>
      <c r="BH87" s="142">
        <v>475403</v>
      </c>
      <c r="BI87" s="141">
        <f t="shared" si="3"/>
        <v>14340.477999999999</v>
      </c>
      <c r="BJ87" s="141">
        <f t="shared" si="3"/>
        <v>13514.628000000001</v>
      </c>
      <c r="BK87" s="141">
        <f t="shared" si="3"/>
        <v>475.40300000000002</v>
      </c>
    </row>
    <row r="88" spans="57:63">
      <c r="BE88" s="143" t="s">
        <v>149</v>
      </c>
      <c r="BF88" s="141">
        <v>13738212</v>
      </c>
      <c r="BG88" s="141">
        <v>12873806</v>
      </c>
      <c r="BH88" s="142">
        <v>448767</v>
      </c>
      <c r="BI88" s="141">
        <v>13738.212</v>
      </c>
      <c r="BJ88" s="141">
        <v>12873.806</v>
      </c>
      <c r="BK88" s="141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55" max="1048575" man="1"/>
    <brk id="69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R23"/>
  <sheetViews>
    <sheetView showGridLines="0" view="pageBreakPreview" zoomScaleNormal="100" zoomScaleSheetLayoutView="100" workbookViewId="0">
      <selection activeCell="A5" sqref="A5"/>
    </sheetView>
  </sheetViews>
  <sheetFormatPr defaultColWidth="8.6328125" defaultRowHeight="16.2"/>
  <cols>
    <col min="1" max="36" width="8.6328125" style="164"/>
    <col min="37" max="37" width="11.36328125" style="164" customWidth="1"/>
    <col min="38" max="38" width="8.6328125" style="164"/>
    <col min="39" max="39" width="5.453125" style="164" customWidth="1"/>
    <col min="40" max="40" width="11.6328125" style="164" customWidth="1"/>
    <col min="41" max="16384" width="8.6328125" style="164"/>
  </cols>
  <sheetData>
    <row r="1" spans="1:44" ht="39.75" customHeight="1">
      <c r="A1" s="188" t="s">
        <v>231</v>
      </c>
      <c r="B1" s="188"/>
      <c r="C1" s="188"/>
      <c r="D1" s="188"/>
      <c r="E1" s="188"/>
      <c r="F1" s="188"/>
      <c r="G1" s="188"/>
      <c r="H1" s="188"/>
      <c r="I1" s="188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</row>
    <row r="2" spans="1:44" ht="27.75" customHeight="1">
      <c r="A2" s="189" t="s">
        <v>232</v>
      </c>
      <c r="B2" s="189"/>
      <c r="C2" s="189"/>
      <c r="D2" s="189"/>
      <c r="E2" s="189"/>
      <c r="F2" s="189"/>
      <c r="G2" s="189"/>
      <c r="H2" s="189"/>
      <c r="I2" s="189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65" t="s">
        <v>233</v>
      </c>
      <c r="AL2" s="165"/>
      <c r="AM2" s="165"/>
      <c r="AN2" s="165" t="s">
        <v>234</v>
      </c>
      <c r="AO2" s="165"/>
      <c r="AP2" s="165"/>
      <c r="AQ2" s="165" t="s">
        <v>235</v>
      </c>
      <c r="AR2" s="165"/>
    </row>
    <row r="3" spans="1:44" ht="19.5" customHeight="1">
      <c r="AK3" s="165" t="s">
        <v>236</v>
      </c>
      <c r="AL3" s="166">
        <f>'[1]彙總表 1 (新聞稿)'!E18</f>
        <v>86.51</v>
      </c>
      <c r="AM3" s="165"/>
      <c r="AN3" s="165" t="s">
        <v>2</v>
      </c>
      <c r="AO3" s="166">
        <f>'[1]彙總表 1 (新聞稿)'!D59</f>
        <v>46.57702505717829</v>
      </c>
      <c r="AP3" s="165"/>
      <c r="AQ3" s="165" t="s">
        <v>237</v>
      </c>
      <c r="AR3" s="166">
        <f>'[1]表3銀行別(需排序)'!O50</f>
        <v>64.509059806545338</v>
      </c>
    </row>
    <row r="4" spans="1:44" ht="36" customHeight="1">
      <c r="AK4" s="165" t="s">
        <v>238</v>
      </c>
      <c r="AL4" s="166">
        <f>'[1]彙總表 1 (新聞稿)'!E7</f>
        <v>11.39</v>
      </c>
      <c r="AM4" s="165"/>
      <c r="AN4" s="165" t="s">
        <v>239</v>
      </c>
      <c r="AO4" s="166">
        <f>'[1]彙總表 1 (新聞稿)'!C59</f>
        <v>53.42297494282171</v>
      </c>
      <c r="AP4" s="165"/>
      <c r="AQ4" s="167" t="s">
        <v>240</v>
      </c>
      <c r="AR4" s="166">
        <f>'[1]表3銀行別(需排序)'!O86</f>
        <v>35.490940193454662</v>
      </c>
    </row>
    <row r="5" spans="1:44">
      <c r="AK5" s="165" t="s">
        <v>241</v>
      </c>
      <c r="AL5" s="166">
        <f>'[1]彙總表 1 (新聞稿)'!E30</f>
        <v>1.97</v>
      </c>
      <c r="AM5" s="165"/>
      <c r="AN5" s="165"/>
      <c r="AO5" s="165"/>
      <c r="AP5" s="165"/>
      <c r="AQ5" s="165"/>
      <c r="AR5" s="165"/>
    </row>
    <row r="6" spans="1:44">
      <c r="AK6" s="165" t="s">
        <v>242</v>
      </c>
      <c r="AL6" s="166">
        <f>'[1]彙總表 1 (新聞稿)'!E33</f>
        <v>0.08</v>
      </c>
      <c r="AM6" s="165"/>
      <c r="AN6" s="165"/>
      <c r="AO6" s="165"/>
      <c r="AP6" s="165"/>
      <c r="AQ6" s="165"/>
      <c r="AR6" s="165"/>
    </row>
    <row r="7" spans="1:44">
      <c r="AK7" s="165" t="s">
        <v>243</v>
      </c>
      <c r="AL7" s="166">
        <f>'[1]彙總表 1 (新聞稿)'!E37</f>
        <v>0.05</v>
      </c>
      <c r="AM7" s="165"/>
      <c r="AN7" s="165"/>
      <c r="AO7" s="165"/>
      <c r="AP7" s="165"/>
      <c r="AQ7" s="165"/>
      <c r="AR7" s="165"/>
    </row>
    <row r="11" spans="1:44">
      <c r="AK11" s="168" t="s">
        <v>244</v>
      </c>
    </row>
    <row r="12" spans="1:44">
      <c r="AK12" s="168" t="s">
        <v>245</v>
      </c>
    </row>
    <row r="13" spans="1:44">
      <c r="AL13" s="169"/>
    </row>
    <row r="22" spans="1:36" ht="19.5" customHeight="1"/>
    <row r="23" spans="1:36" ht="19.5" customHeight="1">
      <c r="A23" s="189" t="s">
        <v>235</v>
      </c>
      <c r="B23" s="189"/>
      <c r="C23" s="189"/>
      <c r="D23" s="189"/>
      <c r="E23" s="189"/>
      <c r="F23" s="189"/>
      <c r="G23" s="189"/>
      <c r="H23" s="189"/>
      <c r="I23" s="189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</row>
  </sheetData>
  <mergeCells count="3">
    <mergeCell ref="A1:I1"/>
    <mergeCell ref="A2:I2"/>
    <mergeCell ref="A23:I2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</vt:lpstr>
      <vt:lpstr>附表2</vt:lpstr>
      <vt:lpstr>附圖1</vt:lpstr>
      <vt:lpstr>附圖2</vt:lpstr>
      <vt:lpstr>附表1!Print_Area</vt:lpstr>
      <vt:lpstr>附表2!Print_Area</vt:lpstr>
      <vt:lpstr>附圖1!Print_Area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2018-12-28T02:07:19Z</cp:lastPrinted>
  <dcterms:created xsi:type="dcterms:W3CDTF">2018-12-26T01:31:46Z</dcterms:created>
  <dcterms:modified xsi:type="dcterms:W3CDTF">2018-12-28T02:07:22Z</dcterms:modified>
</cp:coreProperties>
</file>