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" windowWidth="23256" windowHeight="12552"/>
  </bookViews>
  <sheets>
    <sheet name="附表1" sheetId="6" r:id="rId1"/>
    <sheet name="附表2" sheetId="5" r:id="rId2"/>
    <sheet name="附圖1" sheetId="3" r:id="rId3"/>
    <sheet name="附圖2" sheetId="4" r:id="rId4"/>
  </sheets>
  <externalReferences>
    <externalReference r:id="rId5"/>
  </externalReferences>
  <definedNames>
    <definedName name="_xlnm.Print_Area" localSheetId="0">附表1!$A$1:$E$64</definedName>
    <definedName name="_xlnm.Print_Area" localSheetId="1">附表2!$A$1:$G$50</definedName>
    <definedName name="_xlnm.Print_Area" localSheetId="2">附圖1!$A$1:$N$29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D59" i="6" l="1"/>
  <c r="C59" i="6"/>
  <c r="A3" i="6"/>
  <c r="F46" i="5"/>
  <c r="G46" i="5" s="1"/>
  <c r="F36" i="5"/>
  <c r="G36" i="5" s="1"/>
  <c r="F31" i="5"/>
  <c r="G31" i="5" s="1"/>
  <c r="F30" i="5"/>
  <c r="G30" i="5" s="1"/>
  <c r="Z7" i="4" l="1"/>
  <c r="Z6" i="4"/>
  <c r="Z5" i="4"/>
  <c r="AF4" i="4"/>
  <c r="AC4" i="4"/>
  <c r="Z4" i="4"/>
  <c r="AF3" i="4"/>
  <c r="AC3" i="4"/>
  <c r="Z3" i="4"/>
  <c r="BQ87" i="3"/>
  <c r="BP87" i="3"/>
  <c r="BO87" i="3"/>
  <c r="BQ86" i="3"/>
  <c r="BP86" i="3"/>
  <c r="BO86" i="3"/>
  <c r="BQ85" i="3"/>
  <c r="BP85" i="3"/>
  <c r="BO85" i="3"/>
  <c r="BQ84" i="3"/>
  <c r="BP84" i="3"/>
  <c r="BO84" i="3"/>
  <c r="BQ83" i="3"/>
  <c r="BP83" i="3"/>
  <c r="BO83" i="3"/>
  <c r="BQ82" i="3"/>
  <c r="BP82" i="3"/>
  <c r="BO82" i="3"/>
  <c r="BQ81" i="3"/>
  <c r="BP81" i="3"/>
  <c r="BO81" i="3"/>
  <c r="BQ80" i="3"/>
  <c r="BP80" i="3"/>
  <c r="BO80" i="3"/>
  <c r="BQ58" i="3"/>
  <c r="BP58" i="3"/>
  <c r="BO58" i="3"/>
  <c r="BQ57" i="3"/>
  <c r="BP57" i="3"/>
  <c r="BO57" i="3"/>
  <c r="BQ56" i="3"/>
  <c r="BP56" i="3"/>
  <c r="BO56" i="3"/>
  <c r="BQ55" i="3"/>
  <c r="BP55" i="3"/>
  <c r="BO55" i="3"/>
  <c r="BQ54" i="3"/>
  <c r="BP54" i="3"/>
  <c r="BO54" i="3"/>
  <c r="BQ53" i="3"/>
  <c r="BP53" i="3"/>
  <c r="BO53" i="3"/>
  <c r="BQ52" i="3"/>
  <c r="BP52" i="3"/>
  <c r="BO52" i="3"/>
  <c r="BQ51" i="3"/>
  <c r="BP51" i="3"/>
  <c r="BO51" i="3"/>
  <c r="BQ50" i="3"/>
  <c r="BP50" i="3"/>
  <c r="BO50" i="3"/>
  <c r="BQ49" i="3"/>
  <c r="BP49" i="3"/>
  <c r="BO49" i="3"/>
  <c r="BQ48" i="3"/>
  <c r="BP48" i="3"/>
  <c r="BO48" i="3"/>
  <c r="BQ47" i="3"/>
  <c r="BP47" i="3"/>
  <c r="BO47" i="3"/>
  <c r="BQ46" i="3"/>
  <c r="BP46" i="3"/>
  <c r="BO46" i="3"/>
  <c r="BQ45" i="3"/>
  <c r="BP45" i="3"/>
  <c r="BO45" i="3"/>
  <c r="BQ44" i="3"/>
  <c r="BP44" i="3"/>
  <c r="BO44" i="3"/>
  <c r="BQ43" i="3"/>
  <c r="BP43" i="3"/>
  <c r="BO43" i="3"/>
  <c r="BQ42" i="3"/>
  <c r="BP42" i="3"/>
  <c r="BO42" i="3"/>
  <c r="BQ41" i="3"/>
  <c r="BP41" i="3"/>
  <c r="BO41" i="3"/>
  <c r="BQ40" i="3"/>
  <c r="BP40" i="3"/>
  <c r="BO40" i="3"/>
  <c r="BQ39" i="3"/>
  <c r="BP39" i="3"/>
  <c r="BO39" i="3"/>
  <c r="BH39" i="3"/>
  <c r="BG39" i="3"/>
  <c r="BF39" i="3"/>
  <c r="BQ38" i="3"/>
  <c r="BP38" i="3"/>
  <c r="BO38" i="3"/>
  <c r="BH38" i="3"/>
  <c r="BG38" i="3"/>
  <c r="BF38" i="3"/>
  <c r="BQ37" i="3"/>
  <c r="BP37" i="3"/>
  <c r="BO37" i="3"/>
  <c r="BH37" i="3"/>
  <c r="BG37" i="3"/>
  <c r="BF37" i="3"/>
  <c r="BQ36" i="3"/>
  <c r="BP36" i="3"/>
  <c r="BO36" i="3"/>
  <c r="BH36" i="3"/>
  <c r="BG36" i="3"/>
  <c r="BF36" i="3"/>
  <c r="BH35" i="3"/>
  <c r="BG35" i="3"/>
  <c r="BF35" i="3"/>
  <c r="BQ34" i="3"/>
  <c r="BP34" i="3"/>
  <c r="BO34" i="3"/>
  <c r="BH34" i="3"/>
  <c r="BG34" i="3"/>
  <c r="BF34" i="3"/>
  <c r="BQ33" i="3"/>
  <c r="BP33" i="3"/>
  <c r="BO33" i="3"/>
  <c r="BH33" i="3"/>
  <c r="BG33" i="3"/>
  <c r="BF33" i="3"/>
  <c r="BQ32" i="3"/>
  <c r="BP32" i="3"/>
  <c r="BO32" i="3"/>
  <c r="BH32" i="3"/>
  <c r="BG32" i="3"/>
  <c r="BF32" i="3"/>
  <c r="BQ31" i="3"/>
  <c r="BP31" i="3"/>
  <c r="BO31" i="3"/>
  <c r="BH31" i="3"/>
  <c r="BG31" i="3"/>
  <c r="BF31" i="3"/>
  <c r="BQ30" i="3"/>
  <c r="BP30" i="3"/>
  <c r="BO30" i="3"/>
  <c r="BQ29" i="3"/>
  <c r="BP29" i="3"/>
  <c r="BO29" i="3"/>
  <c r="BQ28" i="3"/>
  <c r="BP28" i="3"/>
  <c r="BO28" i="3"/>
  <c r="BQ27" i="3"/>
  <c r="BP27" i="3"/>
  <c r="BO27" i="3"/>
  <c r="BQ26" i="3"/>
  <c r="BP26" i="3"/>
  <c r="BO26" i="3"/>
  <c r="BQ25" i="3"/>
  <c r="BP25" i="3"/>
  <c r="BO25" i="3"/>
  <c r="BQ24" i="3"/>
  <c r="BP24" i="3"/>
  <c r="BO24" i="3"/>
  <c r="BQ23" i="3"/>
  <c r="BP23" i="3"/>
  <c r="BO23" i="3"/>
  <c r="BQ22" i="3"/>
  <c r="BP22" i="3"/>
  <c r="BO22" i="3"/>
  <c r="BQ21" i="3"/>
  <c r="BP21" i="3"/>
  <c r="BO21" i="3"/>
  <c r="BQ20" i="3"/>
  <c r="BP20" i="3"/>
  <c r="BO20" i="3"/>
  <c r="BQ19" i="3"/>
  <c r="BP19" i="3"/>
  <c r="BO19" i="3"/>
  <c r="BQ18" i="3"/>
  <c r="BP18" i="3"/>
  <c r="BO18" i="3"/>
  <c r="BQ17" i="3"/>
  <c r="BP17" i="3"/>
  <c r="BO17" i="3"/>
  <c r="BQ16" i="3"/>
  <c r="BP16" i="3"/>
  <c r="BO16" i="3"/>
  <c r="BQ15" i="3"/>
  <c r="BP15" i="3"/>
  <c r="BO15" i="3"/>
  <c r="BQ14" i="3"/>
  <c r="BP14" i="3"/>
  <c r="BO14" i="3"/>
  <c r="BQ13" i="3"/>
  <c r="BP13" i="3"/>
  <c r="BO13" i="3"/>
  <c r="BQ12" i="3"/>
  <c r="BP12" i="3"/>
  <c r="BO12" i="3"/>
  <c r="BQ11" i="3"/>
  <c r="BP11" i="3"/>
  <c r="BO11" i="3"/>
  <c r="BQ10" i="3"/>
  <c r="BP10" i="3"/>
  <c r="BO10" i="3"/>
  <c r="BQ9" i="3"/>
  <c r="BP9" i="3"/>
  <c r="BO9" i="3"/>
  <c r="BQ8" i="3"/>
  <c r="BP8" i="3"/>
  <c r="BO8" i="3"/>
  <c r="BQ7" i="3"/>
  <c r="BP7" i="3"/>
  <c r="BO7" i="3"/>
  <c r="BQ6" i="3"/>
  <c r="BP6" i="3"/>
  <c r="BO6" i="3"/>
  <c r="BQ5" i="3"/>
  <c r="BP5" i="3"/>
  <c r="BO5" i="3"/>
  <c r="BQ4" i="3"/>
  <c r="BP4" i="3"/>
  <c r="BO4" i="3"/>
  <c r="BQ3" i="3"/>
  <c r="BP3" i="3"/>
  <c r="BO3" i="3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B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<sst xmlns="http://schemas.openxmlformats.org/spreadsheetml/2006/main" count="339" uniqueCount="264">
  <si>
    <t>純外幣交易</t>
  </si>
  <si>
    <t>合  計</t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</si>
  <si>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</si>
  <si>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</si>
  <si>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</si>
  <si>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</si>
  <si>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</si>
  <si>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</si>
  <si>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t xml:space="preserve">  (一)店頭市場(OTC)</t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</si>
  <si>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</si>
  <si>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</si>
  <si>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</si>
  <si>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</si>
  <si>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</si>
  <si>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t>五、信用有關契約(Credit Contracts)</t>
  </si>
  <si>
    <t>總        計</t>
  </si>
  <si>
    <t>107年9月</t>
  </si>
  <si>
    <t>商  品  種  類</t>
  </si>
  <si>
    <t>比較增減</t>
  </si>
  <si>
    <t>差  額</t>
  </si>
  <si>
    <t xml:space="preserve">    1.期貨-長部位(Futures - Long Positions)</t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</si>
  <si>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</si>
  <si>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</si>
  <si>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</si>
  <si>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六、其他有關契約(Other Contracts)</t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</si>
  <si>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1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</si>
  <si>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</si>
  <si>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</si>
  <si>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</si>
  <si>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</si>
  <si>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</si>
  <si>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</si>
  <si>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</si>
  <si>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102/1</t>
    <phoneticPr fontId="3" type="noConversion"/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</si>
  <si>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</si>
  <si>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</si>
  <si>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</si>
  <si>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</si>
  <si>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</si>
  <si>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</si>
  <si>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</si>
  <si>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</si>
  <si>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</si>
  <si>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</si>
  <si>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</si>
  <si>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</si>
  <si>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</si>
  <si>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</si>
  <si>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</si>
  <si>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</si>
  <si>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</si>
  <si>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</si>
  <si>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</si>
  <si>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</si>
  <si>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</si>
  <si>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</si>
  <si>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</si>
  <si>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</si>
  <si>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103/1</t>
    <phoneticPr fontId="3" type="noConversion"/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</si>
  <si>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</si>
  <si>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</si>
  <si>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</si>
  <si>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</si>
  <si>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</si>
  <si>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</si>
  <si>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</si>
  <si>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</si>
  <si>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</si>
  <si>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</si>
  <si>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</si>
  <si>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</si>
  <si>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</si>
  <si>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</si>
  <si>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</si>
  <si>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</si>
  <si>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</si>
  <si>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</si>
  <si>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</si>
  <si>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</si>
  <si>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</si>
  <si>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</si>
  <si>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</si>
  <si>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</si>
  <si>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t>104/1</t>
    <phoneticPr fontId="3" type="noConversion"/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</si>
  <si>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</si>
  <si>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</si>
  <si>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</si>
  <si>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</si>
  <si>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</si>
  <si>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</si>
  <si>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</si>
  <si>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</si>
  <si>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</si>
  <si>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</si>
  <si>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</si>
  <si>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</si>
  <si>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</si>
  <si>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</si>
  <si>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</si>
  <si>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</si>
  <si>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</si>
  <si>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</si>
  <si>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</si>
  <si>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</si>
  <si>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</si>
  <si>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</si>
  <si>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</si>
  <si>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</si>
  <si>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105/1</t>
    <phoneticPr fontId="3" type="noConversion"/>
  </si>
  <si>
    <t>97/4</t>
  </si>
  <si>
    <t>105/2</t>
  </si>
  <si>
    <t>97/5</t>
  </si>
  <si>
    <t>105/3</t>
  </si>
  <si>
    <t>97/6</t>
  </si>
  <si>
    <t>105/4</t>
    <phoneticPr fontId="3" type="noConversion"/>
  </si>
  <si>
    <t>97/7</t>
  </si>
  <si>
    <t>105/5</t>
  </si>
  <si>
    <t>97/8</t>
  </si>
  <si>
    <t>105/6</t>
  </si>
  <si>
    <t>97/9</t>
  </si>
  <si>
    <t>105/7</t>
  </si>
  <si>
    <t>97/10</t>
  </si>
  <si>
    <t>105/8</t>
  </si>
  <si>
    <t>97/11</t>
  </si>
  <si>
    <t>105/9</t>
  </si>
  <si>
    <t>97/12</t>
  </si>
  <si>
    <t>105/10</t>
    <phoneticPr fontId="3" type="noConversion"/>
  </si>
  <si>
    <t>98/1</t>
  </si>
  <si>
    <t>105/11</t>
  </si>
  <si>
    <t>98/2</t>
  </si>
  <si>
    <t>105/12</t>
    <phoneticPr fontId="3" type="noConversion"/>
  </si>
  <si>
    <t>98/3</t>
  </si>
  <si>
    <t>106/1</t>
    <phoneticPr fontId="3" type="noConversion"/>
  </si>
  <si>
    <t>98/4</t>
  </si>
  <si>
    <t>106/2</t>
  </si>
  <si>
    <t>98/5</t>
  </si>
  <si>
    <t>106/3</t>
  </si>
  <si>
    <t>98/6</t>
  </si>
  <si>
    <t>106/4</t>
  </si>
  <si>
    <t>106/4</t>
    <phoneticPr fontId="3" type="noConversion"/>
  </si>
  <si>
    <t>98/7</t>
  </si>
  <si>
    <t>106/5</t>
  </si>
  <si>
    <t>98/8</t>
  </si>
  <si>
    <t>106/6</t>
  </si>
  <si>
    <t>98/9</t>
  </si>
  <si>
    <t>106/7</t>
    <phoneticPr fontId="3" type="noConversion"/>
  </si>
  <si>
    <t>98/10</t>
  </si>
  <si>
    <t>106/8</t>
  </si>
  <si>
    <t>98/11</t>
  </si>
  <si>
    <t>106/9</t>
  </si>
  <si>
    <t>106/10</t>
    <phoneticPr fontId="3" type="noConversion"/>
  </si>
  <si>
    <t>99/12</t>
  </si>
  <si>
    <t>106/11</t>
  </si>
  <si>
    <t>100/3</t>
  </si>
  <si>
    <t>106/12</t>
  </si>
  <si>
    <t>100/6</t>
  </si>
  <si>
    <t>107/1</t>
    <phoneticPr fontId="3" type="noConversion"/>
  </si>
  <si>
    <t>100/9</t>
  </si>
  <si>
    <t>107/2</t>
  </si>
  <si>
    <t>100/12</t>
  </si>
  <si>
    <t>101/3</t>
  </si>
  <si>
    <t>107/04</t>
    <phoneticPr fontId="3" type="noConversion"/>
  </si>
  <si>
    <t>107/4</t>
    <phoneticPr fontId="3" type="noConversion"/>
  </si>
  <si>
    <t>101/6</t>
  </si>
  <si>
    <t>107/05</t>
  </si>
  <si>
    <t>101/9</t>
  </si>
  <si>
    <t>101/12</t>
  </si>
  <si>
    <t>107/07</t>
    <phoneticPr fontId="3" type="noConversion"/>
  </si>
  <si>
    <t>107/7</t>
    <phoneticPr fontId="3" type="noConversion"/>
  </si>
  <si>
    <t>107/08</t>
  </si>
  <si>
    <t>107/09</t>
  </si>
  <si>
    <t>107/10</t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</si>
  <si>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2  107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10</t>
    </r>
    <r>
      <rPr>
        <sz val="18"/>
        <rFont val="標楷體"/>
        <family val="4"/>
        <charset val="136"/>
      </rPr>
      <t>月銀行衍生性金融商品交易量內容分析</t>
    </r>
    <phoneticPr fontId="31" type="noConversion"/>
  </si>
  <si>
    <t>幣別</t>
    <phoneticPr fontId="31" type="noConversion"/>
  </si>
  <si>
    <t>商品種類別</t>
  </si>
  <si>
    <t>幣別</t>
  </si>
  <si>
    <t>銀行類別</t>
  </si>
  <si>
    <t>匯率契約</t>
  </si>
  <si>
    <t>本國銀行</t>
    <phoneticPr fontId="31" type="noConversion"/>
  </si>
  <si>
    <t>利率契約</t>
  </si>
  <si>
    <t>涉及新臺幣交易</t>
    <phoneticPr fontId="31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</si>
  <si>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</si>
  <si>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</si>
  <si>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</si>
  <si>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</si>
  <si>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</si>
  <si>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</si>
  <si>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</si>
  <si>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</si>
  <si>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107年10月</t>
    <phoneticPr fontId="4" type="noConversion"/>
  </si>
  <si>
    <t>合計</t>
    <phoneticPr fontId="4" type="noConversion"/>
  </si>
  <si>
    <t>比重</t>
    <phoneticPr fontId="4" type="noConversion"/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</si>
  <si>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</si>
  <si>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</si>
  <si>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>r 1,093,111</t>
    <phoneticPr fontId="31" type="noConversion"/>
  </si>
  <si>
    <t>r   434,955</t>
    <phoneticPr fontId="31" type="noConversion"/>
  </si>
  <si>
    <t>r   403,809</t>
    <phoneticPr fontId="31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</si>
  <si>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</si>
  <si>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</si>
  <si>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2.期貨-短部位(Futures -  Short Positions)</t>
    <phoneticPr fontId="31" type="noConversion"/>
  </si>
  <si>
    <t>r 11,398,214</t>
    <phoneticPr fontId="31" type="noConversion"/>
  </si>
  <si>
    <t>r 11,370,414</t>
    <phoneticPr fontId="31" type="noConversion"/>
  </si>
  <si>
    <t xml:space="preserve">    1.遠期契約(Outright Forwards)</t>
    <phoneticPr fontId="4" type="noConversion"/>
  </si>
  <si>
    <t>r     98,341</t>
    <phoneticPr fontId="31" type="noConversion"/>
  </si>
  <si>
    <t xml:space="preserve">    1.期貨-長部位(Futures - Long Positions)</t>
    <phoneticPr fontId="31" type="noConversion"/>
  </si>
  <si>
    <t>小     計(一至四)</t>
    <phoneticPr fontId="4" type="noConversion"/>
  </si>
  <si>
    <t>r 12,788,752</t>
    <phoneticPr fontId="31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</si>
  <si>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</si>
  <si>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</si>
  <si>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</si>
  <si>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</si>
  <si>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</si>
  <si>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</si>
  <si>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</si>
  <si>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r 12,793,512</t>
    <phoneticPr fontId="31" type="noConversion"/>
  </si>
  <si>
    <t>註：1.包括國內總分支機構及國際金融業務分行資料，不含海外分行及子行；本表已剔除銀行間交易重複計算部分。</t>
    <phoneticPr fontId="4" type="noConversion"/>
  </si>
  <si>
    <t xml:space="preserve">    2.r為修正數。</t>
    <phoneticPr fontId="31" type="noConversion"/>
  </si>
  <si>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</si>
  <si>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</si>
  <si>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</si>
  <si>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</si>
  <si>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</si>
  <si>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</si>
  <si>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</si>
  <si>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</si>
  <si>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</si>
  <si>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</si>
  <si>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</si>
  <si>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</si>
  <si>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  1.遠期契約(Outright Forwards)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</si>
  <si>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</si>
  <si>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</si>
  <si>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</si>
  <si>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(二)交易所(Exchange-traded Contracts)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</si>
  <si>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</si>
  <si>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</si>
  <si>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</si>
  <si>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</si>
  <si>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</si>
  <si>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</si>
  <si>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</si>
  <si>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</si>
  <si>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</si>
  <si>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</si>
  <si>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</si>
  <si>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</si>
  <si>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</si>
  <si>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</si>
  <si>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單位：新臺幣百萬元；%</t>
    <phoneticPr fontId="4" type="noConversion"/>
  </si>
  <si>
    <t>交  易  幣  別</t>
    <phoneticPr fontId="4" type="noConversion"/>
  </si>
  <si>
    <t>涉及新臺幣交易</t>
    <phoneticPr fontId="4" type="noConversion"/>
  </si>
  <si>
    <t>純外幣交易</t>
    <phoneticPr fontId="4" type="noConversion"/>
  </si>
  <si>
    <t>107年10月</t>
    <phoneticPr fontId="4" type="noConversion"/>
  </si>
  <si>
    <t>金  額</t>
    <phoneticPr fontId="3" type="noConversion"/>
  </si>
  <si>
    <t>比  重</t>
    <phoneticPr fontId="3" type="noConversion"/>
  </si>
  <si>
    <t xml:space="preserve">  r  6,113,165</t>
    <phoneticPr fontId="3" type="noConversion"/>
  </si>
  <si>
    <t>r  6,680,347</t>
    <phoneticPr fontId="3" type="noConversion"/>
  </si>
  <si>
    <t>r12,793,512</t>
    <phoneticPr fontId="3" type="noConversion"/>
  </si>
  <si>
    <t xml:space="preserve">   r      47.78</t>
    <phoneticPr fontId="3" type="noConversion"/>
  </si>
  <si>
    <t xml:space="preserve"> r      52.22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</si>
  <si>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</si>
  <si>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</si>
  <si>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</si>
  <si>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r>
      <t xml:space="preserve">   註</t>
    </r>
    <r>
      <rPr>
        <sz val="12"/>
        <rFont val="新細明體"/>
        <family val="1"/>
        <charset val="136"/>
      </rPr>
      <t>：</t>
    </r>
    <r>
      <rPr>
        <sz val="12"/>
        <rFont val="標楷體"/>
        <family val="4"/>
        <charset val="136"/>
      </rPr>
      <t>r為修正數</t>
    </r>
    <r>
      <rPr>
        <sz val="12"/>
        <rFont val="新細明體"/>
        <family val="1"/>
        <charset val="136"/>
      </rPr>
      <t>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</si>
</sst>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-* #,##0.00_-;\-* #,##0.00_-;_-* &quot;-&quot;_-;_-@_-"/>
    <numFmt numFmtId="181" formatCode="0.00_ "/>
    <numFmt numFmtId="182" formatCode="#,##0_ "/>
    <numFmt numFmtId="183" formatCode="0.00_);[Red]\(0.00\)"/>
    <numFmt numFmtId="184" formatCode="_(* #,##0_);_(* \-#,##0_);_(* &quot;-&quot;_);_(@_)"/>
    <numFmt numFmtId="185" formatCode="#,##0.00_ "/>
    <numFmt numFmtId="186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sz val="12"/>
      <name val="新細明體"/>
      <family val="1"/>
      <charset val="136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8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0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1" fontId="21" fillId="0" borderId="22" xfId="0" applyNumberFormat="1" applyFont="1" applyFill="1" applyBorder="1" applyProtection="1"/>
    <xf numFmtId="181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1" fontId="21" fillId="0" borderId="24" xfId="0" applyNumberFormat="1" applyFont="1" applyFill="1" applyBorder="1" applyProtection="1"/>
    <xf numFmtId="181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2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3" fontId="5" fillId="0" borderId="0" xfId="1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3" fontId="5" fillId="0" borderId="0" xfId="0" applyNumberFormat="1" applyFont="1" applyProtection="1"/>
    <xf numFmtId="184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4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2" xfId="2" applyNumberFormat="1" applyFont="1" applyBorder="1" applyAlignment="1" applyProtection="1">
      <alignment horizontal="center" vertical="center"/>
      <protection hidden="1"/>
    </xf>
    <xf numFmtId="183" fontId="6" fillId="0" borderId="32" xfId="2" applyNumberFormat="1" applyFont="1" applyBorder="1" applyAlignment="1" applyProtection="1">
      <alignment horizontal="center" vertical="center"/>
      <protection hidden="1"/>
    </xf>
    <xf numFmtId="184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2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4" fontId="6" fillId="0" borderId="27" xfId="0" applyNumberFormat="1" applyFont="1" applyBorder="1" applyAlignment="1" applyProtection="1">
      <alignment horizontal="right" vertical="center"/>
    </xf>
    <xf numFmtId="184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4" fontId="6" fillId="0" borderId="34" xfId="0" applyNumberFormat="1" applyFont="1" applyBorder="1" applyAlignment="1" applyProtection="1">
      <alignment horizontal="right" vertical="center"/>
    </xf>
    <xf numFmtId="181" fontId="6" fillId="0" borderId="17" xfId="1" applyNumberFormat="1" applyFont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2" xfId="1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31" xfId="0" applyNumberFormat="1" applyFont="1" applyBorder="1" applyAlignment="1" applyProtection="1">
      <alignment horizontal="right" vertical="center"/>
    </xf>
    <xf numFmtId="184" fontId="6" fillId="0" borderId="28" xfId="0" applyNumberFormat="1" applyFont="1" applyBorder="1" applyAlignment="1" applyProtection="1">
      <alignment horizontal="right" vertical="center"/>
    </xf>
    <xf numFmtId="185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2" xfId="1" applyNumberFormat="1" applyFont="1" applyBorder="1" applyAlignment="1" applyProtection="1">
      <alignment horizontal="right" vertical="center"/>
      <protection locked="0"/>
    </xf>
    <xf numFmtId="181" fontId="6" fillId="0" borderId="32" xfId="1" applyNumberFormat="1" applyFont="1" applyBorder="1" applyAlignment="1" applyProtection="1">
      <alignment horizontal="right" vertical="center"/>
      <protection locked="0"/>
    </xf>
    <xf numFmtId="181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0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3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6" fontId="8" fillId="0" borderId="0" xfId="3" applyNumberFormat="1" applyFont="1" applyFill="1" applyBorder="1" applyAlignment="1">
      <alignment horizontal="right"/>
    </xf>
    <xf numFmtId="186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6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6" fontId="35" fillId="0" borderId="0" xfId="3" applyNumberFormat="1" applyFont="1" applyFill="1" applyBorder="1" applyAlignment="1">
      <alignment horizontal="right" vertical="center"/>
    </xf>
    <xf numFmtId="186" fontId="35" fillId="0" borderId="0" xfId="3" applyNumberFormat="1" applyFont="1" applyFill="1" applyBorder="1" applyAlignment="1">
      <alignment horizontal="right"/>
    </xf>
    <xf numFmtId="186" fontId="35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6" fontId="8" fillId="2" borderId="0" xfId="3" applyNumberFormat="1" applyFont="1" applyFill="1" applyBorder="1" applyAlignment="1">
      <alignment horizontal="right"/>
    </xf>
    <xf numFmtId="186" fontId="8" fillId="2" borderId="39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6" fontId="35" fillId="2" borderId="0" xfId="3" applyNumberFormat="1" applyFont="1" applyFill="1" applyBorder="1" applyAlignment="1">
      <alignment horizontal="right" vertical="center"/>
    </xf>
    <xf numFmtId="186" fontId="35" fillId="2" borderId="0" xfId="3" applyNumberFormat="1" applyFont="1" applyFill="1" applyBorder="1" applyAlignment="1">
      <alignment horizontal="right"/>
    </xf>
    <xf numFmtId="186" fontId="35" fillId="2" borderId="39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1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3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90629775714261E-2"/>
          <c:y val="0.11940629160485373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附圖1!$BC$2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5548876630716907E-2"/>
                  <c:y val="-2.470539008710867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5290844714213431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522993775500799E-2"/>
                  <c:y val="-2.8665981969645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5290872836828852E-2"/>
                  <c:y val="-2.290083304804290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5226347630760572E-2"/>
                  <c:y val="-5.568716953859028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6555372814997015E-2"/>
                  <c:y val="-4.6089238845144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3.3916874069114741E-2"/>
                  <c:y val="-4.402906158469321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276176024279201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1.6729493840996219E-2"/>
                  <c:y val="-7.884362280801855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7852183911391853E-2"/>
                  <c:y val="-4.989006808931491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2.525856171860209E-2"/>
                  <c:y val="-4.599338126212484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2503675025834339E-2"/>
                  <c:y val="-2.27730229373501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3.3271719038817003E-2"/>
                  <c:y val="-9.275362318840579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3.4504004929143559E-2"/>
                  <c:y val="-4.057971014492753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5"/>
              <c:layout>
                <c:manualLayout>
                  <c:x val="-2.3413431916204559E-2"/>
                  <c:y val="-3.478260869565217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附圖1!$BI$27:$BI$72</c:f>
              <c:strCache>
                <c:ptCount val="46"/>
                <c:pt idx="0">
                  <c:v>104/1</c:v>
                </c:pt>
                <c:pt idx="3">
                  <c:v>104/4</c:v>
                </c:pt>
                <c:pt idx="6">
                  <c:v>104/7</c:v>
                </c:pt>
                <c:pt idx="9">
                  <c:v>104/10</c:v>
                </c:pt>
                <c:pt idx="12">
                  <c:v>105/1</c:v>
                </c:pt>
                <c:pt idx="15">
                  <c:v>105/4</c:v>
                </c:pt>
                <c:pt idx="18">
                  <c:v>105/7</c:v>
                </c:pt>
                <c:pt idx="21">
                  <c:v>105/10</c:v>
                </c:pt>
                <c:pt idx="24">
                  <c:v>106/1</c:v>
                </c:pt>
                <c:pt idx="27">
                  <c:v>106/4</c:v>
                </c:pt>
                <c:pt idx="30">
                  <c:v>106/7</c:v>
                </c:pt>
                <c:pt idx="33">
                  <c:v>106/10</c:v>
                </c:pt>
                <c:pt idx="36">
                  <c:v>107/1</c:v>
                </c:pt>
                <c:pt idx="39">
                  <c:v>107/4</c:v>
                </c:pt>
                <c:pt idx="42">
                  <c:v>107/7</c:v>
                </c:pt>
                <c:pt idx="45">
                  <c:v>107/10</c:v>
                </c:pt>
              </c:strCache>
            </c:strRef>
          </c:cat>
          <c:val>
            <c:numRef>
              <c:f>附圖1!$BF$27:$BF$72</c:f>
              <c:numCache>
                <c:formatCode>#,##0_);[Red]\(#,##0\)</c:formatCode>
                <c:ptCount val="46"/>
                <c:pt idx="0">
                  <c:v>15149.333000000001</c:v>
                </c:pt>
                <c:pt idx="1">
                  <c:v>9956.7710000000006</c:v>
                </c:pt>
                <c:pt idx="2">
                  <c:v>14340.477999999999</c:v>
                </c:pt>
                <c:pt idx="3">
                  <c:v>14340.477999999999</c:v>
                </c:pt>
                <c:pt idx="4">
                  <c:v>13881.805</c:v>
                </c:pt>
                <c:pt idx="5">
                  <c:v>14408.177</c:v>
                </c:pt>
                <c:pt idx="6">
                  <c:v>16289.603999999999</c:v>
                </c:pt>
                <c:pt idx="7">
                  <c:v>16054.540999999999</c:v>
                </c:pt>
                <c:pt idx="8">
                  <c:v>13411.941000000001</c:v>
                </c:pt>
                <c:pt idx="9">
                  <c:v>13160.733</c:v>
                </c:pt>
                <c:pt idx="10">
                  <c:v>11892.248</c:v>
                </c:pt>
                <c:pt idx="11">
                  <c:v>13723.92</c:v>
                </c:pt>
                <c:pt idx="12">
                  <c:v>15057.259</c:v>
                </c:pt>
                <c:pt idx="13">
                  <c:v>10309.36</c:v>
                </c:pt>
                <c:pt idx="14">
                  <c:v>13953.181</c:v>
                </c:pt>
                <c:pt idx="15">
                  <c:v>12325.602999999999</c:v>
                </c:pt>
                <c:pt idx="16">
                  <c:v>13012</c:v>
                </c:pt>
                <c:pt idx="17">
                  <c:v>13540</c:v>
                </c:pt>
                <c:pt idx="18">
                  <c:v>12689</c:v>
                </c:pt>
                <c:pt idx="19">
                  <c:v>13599</c:v>
                </c:pt>
                <c:pt idx="20">
                  <c:v>12690</c:v>
                </c:pt>
                <c:pt idx="21">
                  <c:v>12059</c:v>
                </c:pt>
                <c:pt idx="22">
                  <c:v>13805</c:v>
                </c:pt>
                <c:pt idx="23">
                  <c:v>11903</c:v>
                </c:pt>
                <c:pt idx="24">
                  <c:v>11480</c:v>
                </c:pt>
                <c:pt idx="25">
                  <c:v>11069</c:v>
                </c:pt>
                <c:pt idx="26">
                  <c:v>14674</c:v>
                </c:pt>
                <c:pt idx="27">
                  <c:v>10435</c:v>
                </c:pt>
                <c:pt idx="28">
                  <c:v>11701</c:v>
                </c:pt>
                <c:pt idx="29">
                  <c:v>13045</c:v>
                </c:pt>
                <c:pt idx="30">
                  <c:v>12087</c:v>
                </c:pt>
                <c:pt idx="31">
                  <c:v>13053</c:v>
                </c:pt>
                <c:pt idx="32">
                  <c:v>12860</c:v>
                </c:pt>
                <c:pt idx="33">
                  <c:v>11795</c:v>
                </c:pt>
                <c:pt idx="34">
                  <c:v>12548</c:v>
                </c:pt>
                <c:pt idx="35">
                  <c:v>11425</c:v>
                </c:pt>
                <c:pt idx="36">
                  <c:v>14953</c:v>
                </c:pt>
                <c:pt idx="37">
                  <c:v>11160</c:v>
                </c:pt>
                <c:pt idx="38">
                  <c:v>15468</c:v>
                </c:pt>
                <c:pt idx="39">
                  <c:v>13629</c:v>
                </c:pt>
                <c:pt idx="40">
                  <c:v>15994</c:v>
                </c:pt>
                <c:pt idx="41">
                  <c:v>14726</c:v>
                </c:pt>
                <c:pt idx="42">
                  <c:v>14784</c:v>
                </c:pt>
                <c:pt idx="43">
                  <c:v>15374</c:v>
                </c:pt>
                <c:pt idx="44">
                  <c:v>12794</c:v>
                </c:pt>
                <c:pt idx="45">
                  <c:v>15072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附圖1!$BD$2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-3.8260051135012929E-3"/>
                  <c:y val="-2.46735897143291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0058751898156908E-2"/>
                  <c:y val="4.225645707330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264892951227676E-2"/>
                  <c:y val="5.375480238883183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7710471034004302E-2"/>
                  <c:y val="3.050249153638403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6968576709796676E-2"/>
                  <c:y val="7.34299516908212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3.0639381722386366E-2"/>
                  <c:y val="2.869793449731827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4026275828275625E-2"/>
                  <c:y val="2.45456274487428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9181209095628297E-2"/>
                  <c:y val="2.863402944197192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3.9562295932971323E-2"/>
                  <c:y val="3.301000418425957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4155326240412184E-2"/>
                  <c:y val="3.629959298565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2761872880492435E-2"/>
                  <c:y val="3.217923846475719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2.9278045419923248E-2"/>
                  <c:y val="3.053444406405721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3.2233008766695291E-2"/>
                  <c:y val="0.12132374757503138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2.2181146025878003E-2"/>
                  <c:y val="3.285024154589372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1.9716574245224893E-2"/>
                  <c:y val="3.478260869565217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5"/>
              <c:layout>
                <c:manualLayout>
                  <c:x val="0"/>
                  <c:y val="-2.512077294685990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附圖1!$BI$27:$BI$72</c:f>
              <c:strCache>
                <c:ptCount val="46"/>
                <c:pt idx="0">
                  <c:v>104/1</c:v>
                </c:pt>
                <c:pt idx="3">
                  <c:v>104/4</c:v>
                </c:pt>
                <c:pt idx="6">
                  <c:v>104/7</c:v>
                </c:pt>
                <c:pt idx="9">
                  <c:v>104/10</c:v>
                </c:pt>
                <c:pt idx="12">
                  <c:v>105/1</c:v>
                </c:pt>
                <c:pt idx="15">
                  <c:v>105/4</c:v>
                </c:pt>
                <c:pt idx="18">
                  <c:v>105/7</c:v>
                </c:pt>
                <c:pt idx="21">
                  <c:v>105/10</c:v>
                </c:pt>
                <c:pt idx="24">
                  <c:v>106/1</c:v>
                </c:pt>
                <c:pt idx="27">
                  <c:v>106/4</c:v>
                </c:pt>
                <c:pt idx="30">
                  <c:v>106/7</c:v>
                </c:pt>
                <c:pt idx="33">
                  <c:v>106/10</c:v>
                </c:pt>
                <c:pt idx="36">
                  <c:v>107/1</c:v>
                </c:pt>
                <c:pt idx="39">
                  <c:v>107/4</c:v>
                </c:pt>
                <c:pt idx="42">
                  <c:v>107/7</c:v>
                </c:pt>
                <c:pt idx="45">
                  <c:v>107/10</c:v>
                </c:pt>
              </c:strCache>
            </c:strRef>
          </c:cat>
          <c:val>
            <c:numRef>
              <c:f>附圖1!$BG$27:$BG$72</c:f>
              <c:numCache>
                <c:formatCode>#,##0_);[Red]\(#,##0\)</c:formatCode>
                <c:ptCount val="46"/>
                <c:pt idx="0">
                  <c:v>14134.245999999999</c:v>
                </c:pt>
                <c:pt idx="1">
                  <c:v>9383.1489999999994</c:v>
                </c:pt>
                <c:pt idx="2">
                  <c:v>13514.628000000001</c:v>
                </c:pt>
                <c:pt idx="3">
                  <c:v>13514.628000000001</c:v>
                </c:pt>
                <c:pt idx="4">
                  <c:v>12778.061</c:v>
                </c:pt>
                <c:pt idx="5">
                  <c:v>13369.029</c:v>
                </c:pt>
                <c:pt idx="6">
                  <c:v>15260.742</c:v>
                </c:pt>
                <c:pt idx="7">
                  <c:v>14640.31</c:v>
                </c:pt>
                <c:pt idx="8">
                  <c:v>12407.145</c:v>
                </c:pt>
                <c:pt idx="9">
                  <c:v>12085.445</c:v>
                </c:pt>
                <c:pt idx="10">
                  <c:v>10928.33</c:v>
                </c:pt>
                <c:pt idx="11">
                  <c:v>12592.200999999999</c:v>
                </c:pt>
                <c:pt idx="12">
                  <c:v>13383.339</c:v>
                </c:pt>
                <c:pt idx="13">
                  <c:v>9413.5869999999995</c:v>
                </c:pt>
                <c:pt idx="14">
                  <c:v>12408.257</c:v>
                </c:pt>
                <c:pt idx="15">
                  <c:v>11245.394</c:v>
                </c:pt>
                <c:pt idx="16">
                  <c:v>11751</c:v>
                </c:pt>
                <c:pt idx="17">
                  <c:v>12248</c:v>
                </c:pt>
                <c:pt idx="18">
                  <c:v>11495</c:v>
                </c:pt>
                <c:pt idx="19">
                  <c:v>12140</c:v>
                </c:pt>
                <c:pt idx="20">
                  <c:v>11426</c:v>
                </c:pt>
                <c:pt idx="21">
                  <c:v>11110</c:v>
                </c:pt>
                <c:pt idx="22">
                  <c:v>12627</c:v>
                </c:pt>
                <c:pt idx="23">
                  <c:v>11297</c:v>
                </c:pt>
                <c:pt idx="24">
                  <c:v>10671</c:v>
                </c:pt>
                <c:pt idx="25">
                  <c:v>10206</c:v>
                </c:pt>
                <c:pt idx="26">
                  <c:v>13008</c:v>
                </c:pt>
                <c:pt idx="27">
                  <c:v>9368</c:v>
                </c:pt>
                <c:pt idx="28">
                  <c:v>10309</c:v>
                </c:pt>
                <c:pt idx="29">
                  <c:v>11139</c:v>
                </c:pt>
                <c:pt idx="30">
                  <c:v>10746</c:v>
                </c:pt>
                <c:pt idx="31">
                  <c:v>11344</c:v>
                </c:pt>
                <c:pt idx="32">
                  <c:v>11480</c:v>
                </c:pt>
                <c:pt idx="33">
                  <c:v>10394</c:v>
                </c:pt>
                <c:pt idx="34">
                  <c:v>11373</c:v>
                </c:pt>
                <c:pt idx="35">
                  <c:v>10385</c:v>
                </c:pt>
                <c:pt idx="36">
                  <c:v>12723</c:v>
                </c:pt>
                <c:pt idx="37">
                  <c:v>9050</c:v>
                </c:pt>
                <c:pt idx="38">
                  <c:v>13226</c:v>
                </c:pt>
                <c:pt idx="39">
                  <c:v>11874</c:v>
                </c:pt>
                <c:pt idx="40">
                  <c:v>13665</c:v>
                </c:pt>
                <c:pt idx="41">
                  <c:v>12968</c:v>
                </c:pt>
                <c:pt idx="42">
                  <c:v>13248</c:v>
                </c:pt>
                <c:pt idx="43">
                  <c:v>13744</c:v>
                </c:pt>
                <c:pt idx="44">
                  <c:v>11398</c:v>
                </c:pt>
                <c:pt idx="45">
                  <c:v>13140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附圖1!$BE$2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643904906423874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33535660091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23267577137076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1497218007081438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402630247850268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0232675771370764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6329583108950567E-2"/>
                  <c:y val="-2.090456084293811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2.5878003696857672E-2"/>
                  <c:y val="-4.830917874396135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1.9716574245224893E-2"/>
                  <c:y val="-3.478260869565217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5"/>
              <c:layout>
                <c:manualLayout>
                  <c:x val="-2.2181146025878003E-2"/>
                  <c:y val="-2.125603864734299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附圖1!$BI$27:$BI$72</c:f>
              <c:strCache>
                <c:ptCount val="46"/>
                <c:pt idx="0">
                  <c:v>104/1</c:v>
                </c:pt>
                <c:pt idx="3">
                  <c:v>104/4</c:v>
                </c:pt>
                <c:pt idx="6">
                  <c:v>104/7</c:v>
                </c:pt>
                <c:pt idx="9">
                  <c:v>104/10</c:v>
                </c:pt>
                <c:pt idx="12">
                  <c:v>105/1</c:v>
                </c:pt>
                <c:pt idx="15">
                  <c:v>105/4</c:v>
                </c:pt>
                <c:pt idx="18">
                  <c:v>105/7</c:v>
                </c:pt>
                <c:pt idx="21">
                  <c:v>105/10</c:v>
                </c:pt>
                <c:pt idx="24">
                  <c:v>106/1</c:v>
                </c:pt>
                <c:pt idx="27">
                  <c:v>106/4</c:v>
                </c:pt>
                <c:pt idx="30">
                  <c:v>106/7</c:v>
                </c:pt>
                <c:pt idx="33">
                  <c:v>106/10</c:v>
                </c:pt>
                <c:pt idx="36">
                  <c:v>107/1</c:v>
                </c:pt>
                <c:pt idx="39">
                  <c:v>107/4</c:v>
                </c:pt>
                <c:pt idx="42">
                  <c:v>107/7</c:v>
                </c:pt>
                <c:pt idx="45">
                  <c:v>107/10</c:v>
                </c:pt>
              </c:strCache>
            </c:strRef>
          </c:cat>
          <c:val>
            <c:numRef>
              <c:f>附圖1!$BH$27:$BH$72</c:f>
              <c:numCache>
                <c:formatCode>#,##0_);[Red]\(#,##0\)</c:formatCode>
                <c:ptCount val="46"/>
                <c:pt idx="0">
                  <c:v>523.03399999999999</c:v>
                </c:pt>
                <c:pt idx="1">
                  <c:v>316.33800000000002</c:v>
                </c:pt>
                <c:pt idx="2">
                  <c:v>475.40300000000002</c:v>
                </c:pt>
                <c:pt idx="3">
                  <c:v>475.40300000000002</c:v>
                </c:pt>
                <c:pt idx="4">
                  <c:v>761.50800000000004</c:v>
                </c:pt>
                <c:pt idx="5">
                  <c:v>610.36199999999997</c:v>
                </c:pt>
                <c:pt idx="6">
                  <c:v>612.32100000000003</c:v>
                </c:pt>
                <c:pt idx="7">
                  <c:v>964.87599999999998</c:v>
                </c:pt>
                <c:pt idx="8">
                  <c:v>563.23900000000003</c:v>
                </c:pt>
                <c:pt idx="9">
                  <c:v>719.44399999999996</c:v>
                </c:pt>
                <c:pt idx="10">
                  <c:v>588.1</c:v>
                </c:pt>
                <c:pt idx="11">
                  <c:v>626.75199999999995</c:v>
                </c:pt>
                <c:pt idx="12">
                  <c:v>1113.615</c:v>
                </c:pt>
                <c:pt idx="13">
                  <c:v>674.68499999999995</c:v>
                </c:pt>
                <c:pt idx="14">
                  <c:v>1138.152</c:v>
                </c:pt>
                <c:pt idx="15">
                  <c:v>716.53</c:v>
                </c:pt>
                <c:pt idx="16">
                  <c:v>938.85500000000002</c:v>
                </c:pt>
                <c:pt idx="17">
                  <c:v>986</c:v>
                </c:pt>
                <c:pt idx="18">
                  <c:v>862</c:v>
                </c:pt>
                <c:pt idx="19">
                  <c:v>1069</c:v>
                </c:pt>
                <c:pt idx="20">
                  <c:v>959</c:v>
                </c:pt>
                <c:pt idx="21">
                  <c:v>764</c:v>
                </c:pt>
                <c:pt idx="22">
                  <c:v>918</c:v>
                </c:pt>
                <c:pt idx="23">
                  <c:v>455</c:v>
                </c:pt>
                <c:pt idx="24">
                  <c:v>651</c:v>
                </c:pt>
                <c:pt idx="25">
                  <c:v>677</c:v>
                </c:pt>
                <c:pt idx="26">
                  <c:v>1231</c:v>
                </c:pt>
                <c:pt idx="27">
                  <c:v>636</c:v>
                </c:pt>
                <c:pt idx="28">
                  <c:v>857</c:v>
                </c:pt>
                <c:pt idx="29">
                  <c:v>1229</c:v>
                </c:pt>
                <c:pt idx="30">
                  <c:v>946</c:v>
                </c:pt>
                <c:pt idx="31">
                  <c:v>1289</c:v>
                </c:pt>
                <c:pt idx="32">
                  <c:v>1034</c:v>
                </c:pt>
                <c:pt idx="33">
                  <c:v>1135</c:v>
                </c:pt>
                <c:pt idx="34">
                  <c:v>864</c:v>
                </c:pt>
                <c:pt idx="35">
                  <c:v>781</c:v>
                </c:pt>
                <c:pt idx="36">
                  <c:v>1916</c:v>
                </c:pt>
                <c:pt idx="37">
                  <c:v>1816</c:v>
                </c:pt>
                <c:pt idx="38">
                  <c:v>1893</c:v>
                </c:pt>
                <c:pt idx="39">
                  <c:v>1374</c:v>
                </c:pt>
                <c:pt idx="40">
                  <c:v>1864</c:v>
                </c:pt>
                <c:pt idx="41">
                  <c:v>1351</c:v>
                </c:pt>
                <c:pt idx="42">
                  <c:v>1117</c:v>
                </c:pt>
                <c:pt idx="43">
                  <c:v>1192</c:v>
                </c:pt>
                <c:pt idx="44">
                  <c:v>1093</c:v>
                </c:pt>
                <c:pt idx="45">
                  <c:v>1399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275648"/>
        <c:axId val="95277440"/>
      </c:lineChart>
      <c:catAx>
        <c:axId val="95275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5277440"/>
        <c:crossesAt val="0"/>
        <c:auto val="1"/>
        <c:lblAlgn val="ctr"/>
        <c:lblOffset val="100"/>
        <c:tickMarkSkip val="1"/>
        <c:noMultiLvlLbl val="1"/>
      </c:catAx>
      <c:valAx>
        <c:axId val="95277440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9609722697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5275648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96487985212571"/>
          <c:y val="1.0144927536231883E-2"/>
          <c:w val="0.6756007393715342"/>
          <c:h val="4.7826086956521741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1780145128917719E-2"/>
                  <c:y val="-0.25477860043613954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46.27%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809093716226657E-2"/>
                  <c:y val="0.1848124208354552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53.73%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附圖2!$AB$3:$AB$4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附圖2!$AC$3:$AC$4</c:f>
              <c:numCache>
                <c:formatCode>0.00_ </c:formatCode>
                <c:ptCount val="2"/>
                <c:pt idx="0">
                  <c:v>46.273275688532294</c:v>
                </c:pt>
                <c:pt idx="1">
                  <c:v>53.726724311467699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6.370484020379806E-2"/>
                  <c:y val="-0.17167652550893825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7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.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23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0864412014516254E-2"/>
                  <c:y val="0.13152255639097743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.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77</a:t>
                    </a:r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附圖2!$AE$3:$AE$4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附圖2!$AF$3:$AF$4</c:f>
              <c:numCache>
                <c:formatCode>0.00_ </c:formatCode>
                <c:ptCount val="2"/>
                <c:pt idx="0">
                  <c:v>67.231999233117605</c:v>
                </c:pt>
                <c:pt idx="1">
                  <c:v>32.768000766882402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13</xdr:col>
      <xdr:colOff>647700</xdr:colOff>
      <xdr:row>28</xdr:row>
      <xdr:rowOff>19050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95250</xdr:rowOff>
    </xdr:from>
    <xdr:to>
      <xdr:col>7</xdr:col>
      <xdr:colOff>714375</xdr:colOff>
      <xdr:row>19</xdr:row>
      <xdr:rowOff>76200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23</xdr:row>
      <xdr:rowOff>238125</xdr:rowOff>
    </xdr:from>
    <xdr:to>
      <xdr:col>8</xdr:col>
      <xdr:colOff>9525</xdr:colOff>
      <xdr:row>42</xdr:row>
      <xdr:rowOff>57150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0.77206</cdr:x>
      <cdr:y>0.56468</cdr:y>
    </cdr:from>
    <cdr:to>
      <cdr:x>0.91101</cdr:x>
      <cdr:y>0.61169</cdr:y>
    </cdr:to>
    <cdr:cxnSp macro="">
      <cdr:nvCxnSpPr>
        <cdr:cNvPr id="18" name="肘形接點 17"/>
        <cdr:cNvCxnSpPr/>
      </cdr:nvCxnSpPr>
      <cdr:spPr>
        <a:xfrm xmlns:a="http://schemas.openxmlformats.org/drawingml/2006/main">
          <a:off x="4000499" y="2162173"/>
          <a:ext cx="720000" cy="180000"/>
        </a:xfrm>
        <a:prstGeom xmlns:a="http://schemas.openxmlformats.org/drawingml/2006/main" prst="bentConnector3">
          <a:avLst>
            <a:gd name="adj1" fmla="val 100000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0.13678</cdr:x>
      <cdr:y>0.3908</cdr:y>
    </cdr:from>
    <cdr:to>
      <cdr:x>0.27574</cdr:x>
      <cdr:y>0.43781</cdr:y>
    </cdr:to>
    <cdr:cxnSp macro="">
      <cdr:nvCxnSpPr>
        <cdr:cNvPr id="26" name="肘形接點 25"/>
        <cdr:cNvCxnSpPr/>
      </cdr:nvCxnSpPr>
      <cdr:spPr>
        <a:xfrm xmlns:a="http://schemas.openxmlformats.org/drawingml/2006/main" rot="10800000">
          <a:off x="708752" y="1496405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0.74564</cdr:x>
      <cdr:y>0.54293</cdr:y>
    </cdr:from>
    <cdr:to>
      <cdr:x>0.88535</cdr:x>
      <cdr:y>0.58992</cdr:y>
    </cdr:to>
    <cdr:cxnSp macro="">
      <cdr:nvCxnSpPr>
        <cdr:cNvPr id="7" name="肘形接點 6"/>
        <cdr:cNvCxnSpPr/>
      </cdr:nvCxnSpPr>
      <cdr:spPr>
        <a:xfrm xmlns:a="http://schemas.openxmlformats.org/drawingml/2006/main">
          <a:off x="3870325" y="2079624"/>
          <a:ext cx="720000" cy="180000"/>
        </a:xfrm>
        <a:prstGeom xmlns:a="http://schemas.openxmlformats.org/drawingml/2006/main" prst="bentConnector3">
          <a:avLst>
            <a:gd name="adj1" fmla="val 10080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0.10801</cdr:x>
      <cdr:y>0.39149</cdr:y>
    </cdr:from>
    <cdr:to>
      <cdr:x>0.24699</cdr:x>
      <cdr:y>0.43849</cdr:y>
    </cdr:to>
    <cdr:cxnSp macro="">
      <cdr:nvCxnSpPr>
        <cdr:cNvPr id="9" name="肘形接點 8"/>
        <cdr:cNvCxnSpPr/>
      </cdr:nvCxnSpPr>
      <cdr:spPr>
        <a:xfrm xmlns:a="http://schemas.openxmlformats.org/drawingml/2006/main" rot="10800000">
          <a:off x="559527" y="1499579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710&#34893;&#20132;&#26376;&#22577;&#20316;&#26989;&#27284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10710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(排序) 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107年10月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9.2799999999999994</v>
          </cell>
        </row>
        <row r="18">
          <cell r="E18">
            <v>87.18</v>
          </cell>
        </row>
        <row r="30">
          <cell r="E30">
            <v>3.39</v>
          </cell>
        </row>
        <row r="33">
          <cell r="E33">
            <v>0.1</v>
          </cell>
        </row>
        <row r="37">
          <cell r="E37">
            <v>0.05</v>
          </cell>
        </row>
        <row r="59">
          <cell r="C59">
            <v>53.726724311467699</v>
          </cell>
          <cell r="D59">
            <v>46.273275688532294</v>
          </cell>
        </row>
      </sheetData>
      <sheetData sheetId="13"/>
      <sheetData sheetId="14"/>
      <sheetData sheetId="15"/>
      <sheetData sheetId="16">
        <row r="50">
          <cell r="O50">
            <v>67.231999233117605</v>
          </cell>
        </row>
        <row r="86">
          <cell r="O86">
            <v>32.768000766882402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Normal="85" zoomScaleSheetLayoutView="100" zoomScalePageLayoutView="85" workbookViewId="0">
      <selection activeCell="A5" sqref="A5"/>
    </sheetView>
  </sheetViews>
  <sheetFormatPr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6" customWidth="1"/>
    <col min="6" max="222" width="8.90625" style="1"/>
    <col min="223" max="223" width="48.453125" style="1" customWidth="1"/>
    <col min="224" max="224" width="17.36328125" style="1" customWidth="1"/>
    <col min="225" max="225" width="20.1796875" style="1" customWidth="1"/>
    <col min="226" max="226" width="18.08984375" style="1" customWidth="1"/>
    <col min="227" max="227" width="16.81640625" style="1" customWidth="1"/>
    <col min="228" max="228" width="17.54296875" style="1" customWidth="1"/>
    <col min="229" max="229" width="10.36328125" style="1" bestFit="1" customWidth="1"/>
    <col min="230" max="230" width="8.90625" style="1"/>
    <col min="231" max="231" width="9.36328125" style="1" bestFit="1" customWidth="1"/>
    <col min="232" max="233" width="13.81640625" style="1" customWidth="1"/>
    <col min="234" max="234" width="17.08984375" style="1" customWidth="1"/>
    <col min="235" max="235" width="13.81640625" style="1" customWidth="1"/>
    <col min="236" max="236" width="14.81640625" style="1" customWidth="1"/>
    <col min="237" max="237" width="13.81640625" style="1" customWidth="1"/>
    <col min="238" max="478" width="8.90625" style="1"/>
    <col min="479" max="479" width="48.453125" style="1" customWidth="1"/>
    <col min="480" max="480" width="17.36328125" style="1" customWidth="1"/>
    <col min="481" max="481" width="20.1796875" style="1" customWidth="1"/>
    <col min="482" max="482" width="18.08984375" style="1" customWidth="1"/>
    <col min="483" max="483" width="16.81640625" style="1" customWidth="1"/>
    <col min="484" max="484" width="17.54296875" style="1" customWidth="1"/>
    <col min="485" max="485" width="10.36328125" style="1" bestFit="1" customWidth="1"/>
    <col min="486" max="486" width="8.90625" style="1"/>
    <col min="487" max="487" width="9.36328125" style="1" bestFit="1" customWidth="1"/>
    <col min="488" max="489" width="13.81640625" style="1" customWidth="1"/>
    <col min="490" max="490" width="17.08984375" style="1" customWidth="1"/>
    <col min="491" max="491" width="13.81640625" style="1" customWidth="1"/>
    <col min="492" max="492" width="14.81640625" style="1" customWidth="1"/>
    <col min="493" max="493" width="13.81640625" style="1" customWidth="1"/>
    <col min="494" max="734" width="8.90625" style="1"/>
    <col min="735" max="735" width="48.453125" style="1" customWidth="1"/>
    <col min="736" max="736" width="17.36328125" style="1" customWidth="1"/>
    <col min="737" max="737" width="20.1796875" style="1" customWidth="1"/>
    <col min="738" max="738" width="18.08984375" style="1" customWidth="1"/>
    <col min="739" max="739" width="16.81640625" style="1" customWidth="1"/>
    <col min="740" max="740" width="17.54296875" style="1" customWidth="1"/>
    <col min="741" max="741" width="10.36328125" style="1" bestFit="1" customWidth="1"/>
    <col min="742" max="742" width="8.90625" style="1"/>
    <col min="743" max="743" width="9.36328125" style="1" bestFit="1" customWidth="1"/>
    <col min="744" max="745" width="13.81640625" style="1" customWidth="1"/>
    <col min="746" max="746" width="17.08984375" style="1" customWidth="1"/>
    <col min="747" max="747" width="13.81640625" style="1" customWidth="1"/>
    <col min="748" max="748" width="14.81640625" style="1" customWidth="1"/>
    <col min="749" max="749" width="13.81640625" style="1" customWidth="1"/>
    <col min="750" max="990" width="8.90625" style="1"/>
    <col min="991" max="991" width="48.453125" style="1" customWidth="1"/>
    <col min="992" max="992" width="17.36328125" style="1" customWidth="1"/>
    <col min="993" max="993" width="20.1796875" style="1" customWidth="1"/>
    <col min="994" max="994" width="18.08984375" style="1" customWidth="1"/>
    <col min="995" max="995" width="16.81640625" style="1" customWidth="1"/>
    <col min="996" max="996" width="17.54296875" style="1" customWidth="1"/>
    <col min="997" max="997" width="10.36328125" style="1" bestFit="1" customWidth="1"/>
    <col min="998" max="998" width="8.90625" style="1"/>
    <col min="999" max="999" width="9.36328125" style="1" bestFit="1" customWidth="1"/>
    <col min="1000" max="1001" width="13.81640625" style="1" customWidth="1"/>
    <col min="1002" max="1002" width="17.08984375" style="1" customWidth="1"/>
    <col min="1003" max="1003" width="13.81640625" style="1" customWidth="1"/>
    <col min="1004" max="1004" width="14.81640625" style="1" customWidth="1"/>
    <col min="1005" max="1005" width="13.81640625" style="1" customWidth="1"/>
    <col min="1006" max="1246" width="8.90625" style="1"/>
    <col min="1247" max="1247" width="48.453125" style="1" customWidth="1"/>
    <col min="1248" max="1248" width="17.36328125" style="1" customWidth="1"/>
    <col min="1249" max="1249" width="20.1796875" style="1" customWidth="1"/>
    <col min="1250" max="1250" width="18.08984375" style="1" customWidth="1"/>
    <col min="1251" max="1251" width="16.81640625" style="1" customWidth="1"/>
    <col min="1252" max="1252" width="17.54296875" style="1" customWidth="1"/>
    <col min="1253" max="1253" width="10.36328125" style="1" bestFit="1" customWidth="1"/>
    <col min="1254" max="1254" width="8.90625" style="1"/>
    <col min="1255" max="1255" width="9.36328125" style="1" bestFit="1" customWidth="1"/>
    <col min="1256" max="1257" width="13.81640625" style="1" customWidth="1"/>
    <col min="1258" max="1258" width="17.08984375" style="1" customWidth="1"/>
    <col min="1259" max="1259" width="13.81640625" style="1" customWidth="1"/>
    <col min="1260" max="1260" width="14.81640625" style="1" customWidth="1"/>
    <col min="1261" max="1261" width="13.81640625" style="1" customWidth="1"/>
    <col min="1262" max="1502" width="8.90625" style="1"/>
    <col min="1503" max="1503" width="48.453125" style="1" customWidth="1"/>
    <col min="1504" max="1504" width="17.36328125" style="1" customWidth="1"/>
    <col min="1505" max="1505" width="20.1796875" style="1" customWidth="1"/>
    <col min="1506" max="1506" width="18.08984375" style="1" customWidth="1"/>
    <col min="1507" max="1507" width="16.81640625" style="1" customWidth="1"/>
    <col min="1508" max="1508" width="17.54296875" style="1" customWidth="1"/>
    <col min="1509" max="1509" width="10.36328125" style="1" bestFit="1" customWidth="1"/>
    <col min="1510" max="1510" width="8.90625" style="1"/>
    <col min="1511" max="1511" width="9.36328125" style="1" bestFit="1" customWidth="1"/>
    <col min="1512" max="1513" width="13.81640625" style="1" customWidth="1"/>
    <col min="1514" max="1514" width="17.08984375" style="1" customWidth="1"/>
    <col min="1515" max="1515" width="13.81640625" style="1" customWidth="1"/>
    <col min="1516" max="1516" width="14.81640625" style="1" customWidth="1"/>
    <col min="1517" max="1517" width="13.81640625" style="1" customWidth="1"/>
    <col min="1518" max="1758" width="8.90625" style="1"/>
    <col min="1759" max="1759" width="48.453125" style="1" customWidth="1"/>
    <col min="1760" max="1760" width="17.36328125" style="1" customWidth="1"/>
    <col min="1761" max="1761" width="20.1796875" style="1" customWidth="1"/>
    <col min="1762" max="1762" width="18.08984375" style="1" customWidth="1"/>
    <col min="1763" max="1763" width="16.81640625" style="1" customWidth="1"/>
    <col min="1764" max="1764" width="17.54296875" style="1" customWidth="1"/>
    <col min="1765" max="1765" width="10.36328125" style="1" bestFit="1" customWidth="1"/>
    <col min="1766" max="1766" width="8.90625" style="1"/>
    <col min="1767" max="1767" width="9.36328125" style="1" bestFit="1" customWidth="1"/>
    <col min="1768" max="1769" width="13.81640625" style="1" customWidth="1"/>
    <col min="1770" max="1770" width="17.08984375" style="1" customWidth="1"/>
    <col min="1771" max="1771" width="13.81640625" style="1" customWidth="1"/>
    <col min="1772" max="1772" width="14.81640625" style="1" customWidth="1"/>
    <col min="1773" max="1773" width="13.81640625" style="1" customWidth="1"/>
    <col min="1774" max="2014" width="8.90625" style="1"/>
    <col min="2015" max="2015" width="48.453125" style="1" customWidth="1"/>
    <col min="2016" max="2016" width="17.36328125" style="1" customWidth="1"/>
    <col min="2017" max="2017" width="20.1796875" style="1" customWidth="1"/>
    <col min="2018" max="2018" width="18.08984375" style="1" customWidth="1"/>
    <col min="2019" max="2019" width="16.81640625" style="1" customWidth="1"/>
    <col min="2020" max="2020" width="17.54296875" style="1" customWidth="1"/>
    <col min="2021" max="2021" width="10.36328125" style="1" bestFit="1" customWidth="1"/>
    <col min="2022" max="2022" width="8.90625" style="1"/>
    <col min="2023" max="2023" width="9.36328125" style="1" bestFit="1" customWidth="1"/>
    <col min="2024" max="2025" width="13.81640625" style="1" customWidth="1"/>
    <col min="2026" max="2026" width="17.08984375" style="1" customWidth="1"/>
    <col min="2027" max="2027" width="13.81640625" style="1" customWidth="1"/>
    <col min="2028" max="2028" width="14.81640625" style="1" customWidth="1"/>
    <col min="2029" max="2029" width="13.81640625" style="1" customWidth="1"/>
    <col min="2030" max="2270" width="8.90625" style="1"/>
    <col min="2271" max="2271" width="48.453125" style="1" customWidth="1"/>
    <col min="2272" max="2272" width="17.36328125" style="1" customWidth="1"/>
    <col min="2273" max="2273" width="20.1796875" style="1" customWidth="1"/>
    <col min="2274" max="2274" width="18.08984375" style="1" customWidth="1"/>
    <col min="2275" max="2275" width="16.81640625" style="1" customWidth="1"/>
    <col min="2276" max="2276" width="17.54296875" style="1" customWidth="1"/>
    <col min="2277" max="2277" width="10.36328125" style="1" bestFit="1" customWidth="1"/>
    <col min="2278" max="2278" width="8.90625" style="1"/>
    <col min="2279" max="2279" width="9.36328125" style="1" bestFit="1" customWidth="1"/>
    <col min="2280" max="2281" width="13.81640625" style="1" customWidth="1"/>
    <col min="2282" max="2282" width="17.08984375" style="1" customWidth="1"/>
    <col min="2283" max="2283" width="13.81640625" style="1" customWidth="1"/>
    <col min="2284" max="2284" width="14.81640625" style="1" customWidth="1"/>
    <col min="2285" max="2285" width="13.81640625" style="1" customWidth="1"/>
    <col min="2286" max="2526" width="8.90625" style="1"/>
    <col min="2527" max="2527" width="48.453125" style="1" customWidth="1"/>
    <col min="2528" max="2528" width="17.36328125" style="1" customWidth="1"/>
    <col min="2529" max="2529" width="20.1796875" style="1" customWidth="1"/>
    <col min="2530" max="2530" width="18.08984375" style="1" customWidth="1"/>
    <col min="2531" max="2531" width="16.81640625" style="1" customWidth="1"/>
    <col min="2532" max="2532" width="17.54296875" style="1" customWidth="1"/>
    <col min="2533" max="2533" width="10.36328125" style="1" bestFit="1" customWidth="1"/>
    <col min="2534" max="2534" width="8.90625" style="1"/>
    <col min="2535" max="2535" width="9.36328125" style="1" bestFit="1" customWidth="1"/>
    <col min="2536" max="2537" width="13.81640625" style="1" customWidth="1"/>
    <col min="2538" max="2538" width="17.08984375" style="1" customWidth="1"/>
    <col min="2539" max="2539" width="13.81640625" style="1" customWidth="1"/>
    <col min="2540" max="2540" width="14.81640625" style="1" customWidth="1"/>
    <col min="2541" max="2541" width="13.81640625" style="1" customWidth="1"/>
    <col min="2542" max="2782" width="8.90625" style="1"/>
    <col min="2783" max="2783" width="48.453125" style="1" customWidth="1"/>
    <col min="2784" max="2784" width="17.36328125" style="1" customWidth="1"/>
    <col min="2785" max="2785" width="20.1796875" style="1" customWidth="1"/>
    <col min="2786" max="2786" width="18.08984375" style="1" customWidth="1"/>
    <col min="2787" max="2787" width="16.81640625" style="1" customWidth="1"/>
    <col min="2788" max="2788" width="17.54296875" style="1" customWidth="1"/>
    <col min="2789" max="2789" width="10.36328125" style="1" bestFit="1" customWidth="1"/>
    <col min="2790" max="2790" width="8.90625" style="1"/>
    <col min="2791" max="2791" width="9.36328125" style="1" bestFit="1" customWidth="1"/>
    <col min="2792" max="2793" width="13.81640625" style="1" customWidth="1"/>
    <col min="2794" max="2794" width="17.08984375" style="1" customWidth="1"/>
    <col min="2795" max="2795" width="13.81640625" style="1" customWidth="1"/>
    <col min="2796" max="2796" width="14.81640625" style="1" customWidth="1"/>
    <col min="2797" max="2797" width="13.81640625" style="1" customWidth="1"/>
    <col min="2798" max="3038" width="8.90625" style="1"/>
    <col min="3039" max="3039" width="48.453125" style="1" customWidth="1"/>
    <col min="3040" max="3040" width="17.36328125" style="1" customWidth="1"/>
    <col min="3041" max="3041" width="20.1796875" style="1" customWidth="1"/>
    <col min="3042" max="3042" width="18.08984375" style="1" customWidth="1"/>
    <col min="3043" max="3043" width="16.81640625" style="1" customWidth="1"/>
    <col min="3044" max="3044" width="17.54296875" style="1" customWidth="1"/>
    <col min="3045" max="3045" width="10.36328125" style="1" bestFit="1" customWidth="1"/>
    <col min="3046" max="3046" width="8.90625" style="1"/>
    <col min="3047" max="3047" width="9.36328125" style="1" bestFit="1" customWidth="1"/>
    <col min="3048" max="3049" width="13.81640625" style="1" customWidth="1"/>
    <col min="3050" max="3050" width="17.08984375" style="1" customWidth="1"/>
    <col min="3051" max="3051" width="13.81640625" style="1" customWidth="1"/>
    <col min="3052" max="3052" width="14.81640625" style="1" customWidth="1"/>
    <col min="3053" max="3053" width="13.81640625" style="1" customWidth="1"/>
    <col min="3054" max="3294" width="8.90625" style="1"/>
    <col min="3295" max="3295" width="48.453125" style="1" customWidth="1"/>
    <col min="3296" max="3296" width="17.36328125" style="1" customWidth="1"/>
    <col min="3297" max="3297" width="20.1796875" style="1" customWidth="1"/>
    <col min="3298" max="3298" width="18.08984375" style="1" customWidth="1"/>
    <col min="3299" max="3299" width="16.81640625" style="1" customWidth="1"/>
    <col min="3300" max="3300" width="17.54296875" style="1" customWidth="1"/>
    <col min="3301" max="3301" width="10.36328125" style="1" bestFit="1" customWidth="1"/>
    <col min="3302" max="3302" width="8.90625" style="1"/>
    <col min="3303" max="3303" width="9.36328125" style="1" bestFit="1" customWidth="1"/>
    <col min="3304" max="3305" width="13.81640625" style="1" customWidth="1"/>
    <col min="3306" max="3306" width="17.08984375" style="1" customWidth="1"/>
    <col min="3307" max="3307" width="13.81640625" style="1" customWidth="1"/>
    <col min="3308" max="3308" width="14.81640625" style="1" customWidth="1"/>
    <col min="3309" max="3309" width="13.81640625" style="1" customWidth="1"/>
    <col min="3310" max="3550" width="8.90625" style="1"/>
    <col min="3551" max="3551" width="48.453125" style="1" customWidth="1"/>
    <col min="3552" max="3552" width="17.36328125" style="1" customWidth="1"/>
    <col min="3553" max="3553" width="20.1796875" style="1" customWidth="1"/>
    <col min="3554" max="3554" width="18.08984375" style="1" customWidth="1"/>
    <col min="3555" max="3555" width="16.81640625" style="1" customWidth="1"/>
    <col min="3556" max="3556" width="17.54296875" style="1" customWidth="1"/>
    <col min="3557" max="3557" width="10.36328125" style="1" bestFit="1" customWidth="1"/>
    <col min="3558" max="3558" width="8.90625" style="1"/>
    <col min="3559" max="3559" width="9.36328125" style="1" bestFit="1" customWidth="1"/>
    <col min="3560" max="3561" width="13.81640625" style="1" customWidth="1"/>
    <col min="3562" max="3562" width="17.08984375" style="1" customWidth="1"/>
    <col min="3563" max="3563" width="13.81640625" style="1" customWidth="1"/>
    <col min="3564" max="3564" width="14.81640625" style="1" customWidth="1"/>
    <col min="3565" max="3565" width="13.81640625" style="1" customWidth="1"/>
    <col min="3566" max="3806" width="8.90625" style="1"/>
    <col min="3807" max="3807" width="48.453125" style="1" customWidth="1"/>
    <col min="3808" max="3808" width="17.36328125" style="1" customWidth="1"/>
    <col min="3809" max="3809" width="20.1796875" style="1" customWidth="1"/>
    <col min="3810" max="3810" width="18.08984375" style="1" customWidth="1"/>
    <col min="3811" max="3811" width="16.81640625" style="1" customWidth="1"/>
    <col min="3812" max="3812" width="17.54296875" style="1" customWidth="1"/>
    <col min="3813" max="3813" width="10.36328125" style="1" bestFit="1" customWidth="1"/>
    <col min="3814" max="3814" width="8.90625" style="1"/>
    <col min="3815" max="3815" width="9.36328125" style="1" bestFit="1" customWidth="1"/>
    <col min="3816" max="3817" width="13.81640625" style="1" customWidth="1"/>
    <col min="3818" max="3818" width="17.08984375" style="1" customWidth="1"/>
    <col min="3819" max="3819" width="13.81640625" style="1" customWidth="1"/>
    <col min="3820" max="3820" width="14.81640625" style="1" customWidth="1"/>
    <col min="3821" max="3821" width="13.81640625" style="1" customWidth="1"/>
    <col min="3822" max="4062" width="8.90625" style="1"/>
    <col min="4063" max="4063" width="48.453125" style="1" customWidth="1"/>
    <col min="4064" max="4064" width="17.36328125" style="1" customWidth="1"/>
    <col min="4065" max="4065" width="20.1796875" style="1" customWidth="1"/>
    <col min="4066" max="4066" width="18.08984375" style="1" customWidth="1"/>
    <col min="4067" max="4067" width="16.81640625" style="1" customWidth="1"/>
    <col min="4068" max="4068" width="17.54296875" style="1" customWidth="1"/>
    <col min="4069" max="4069" width="10.36328125" style="1" bestFit="1" customWidth="1"/>
    <col min="4070" max="4070" width="8.90625" style="1"/>
    <col min="4071" max="4071" width="9.36328125" style="1" bestFit="1" customWidth="1"/>
    <col min="4072" max="4073" width="13.81640625" style="1" customWidth="1"/>
    <col min="4074" max="4074" width="17.08984375" style="1" customWidth="1"/>
    <col min="4075" max="4075" width="13.81640625" style="1" customWidth="1"/>
    <col min="4076" max="4076" width="14.81640625" style="1" customWidth="1"/>
    <col min="4077" max="4077" width="13.81640625" style="1" customWidth="1"/>
    <col min="4078" max="4318" width="8.90625" style="1"/>
    <col min="4319" max="4319" width="48.453125" style="1" customWidth="1"/>
    <col min="4320" max="4320" width="17.36328125" style="1" customWidth="1"/>
    <col min="4321" max="4321" width="20.1796875" style="1" customWidth="1"/>
    <col min="4322" max="4322" width="18.08984375" style="1" customWidth="1"/>
    <col min="4323" max="4323" width="16.81640625" style="1" customWidth="1"/>
    <col min="4324" max="4324" width="17.54296875" style="1" customWidth="1"/>
    <col min="4325" max="4325" width="10.36328125" style="1" bestFit="1" customWidth="1"/>
    <col min="4326" max="4326" width="8.90625" style="1"/>
    <col min="4327" max="4327" width="9.36328125" style="1" bestFit="1" customWidth="1"/>
    <col min="4328" max="4329" width="13.81640625" style="1" customWidth="1"/>
    <col min="4330" max="4330" width="17.08984375" style="1" customWidth="1"/>
    <col min="4331" max="4331" width="13.81640625" style="1" customWidth="1"/>
    <col min="4332" max="4332" width="14.81640625" style="1" customWidth="1"/>
    <col min="4333" max="4333" width="13.81640625" style="1" customWidth="1"/>
    <col min="4334" max="4574" width="8.90625" style="1"/>
    <col min="4575" max="4575" width="48.453125" style="1" customWidth="1"/>
    <col min="4576" max="4576" width="17.36328125" style="1" customWidth="1"/>
    <col min="4577" max="4577" width="20.1796875" style="1" customWidth="1"/>
    <col min="4578" max="4578" width="18.08984375" style="1" customWidth="1"/>
    <col min="4579" max="4579" width="16.81640625" style="1" customWidth="1"/>
    <col min="4580" max="4580" width="17.54296875" style="1" customWidth="1"/>
    <col min="4581" max="4581" width="10.36328125" style="1" bestFit="1" customWidth="1"/>
    <col min="4582" max="4582" width="8.90625" style="1"/>
    <col min="4583" max="4583" width="9.36328125" style="1" bestFit="1" customWidth="1"/>
    <col min="4584" max="4585" width="13.81640625" style="1" customWidth="1"/>
    <col min="4586" max="4586" width="17.08984375" style="1" customWidth="1"/>
    <col min="4587" max="4587" width="13.81640625" style="1" customWidth="1"/>
    <col min="4588" max="4588" width="14.81640625" style="1" customWidth="1"/>
    <col min="4589" max="4589" width="13.81640625" style="1" customWidth="1"/>
    <col min="4590" max="4830" width="8.90625" style="1"/>
    <col min="4831" max="4831" width="48.453125" style="1" customWidth="1"/>
    <col min="4832" max="4832" width="17.36328125" style="1" customWidth="1"/>
    <col min="4833" max="4833" width="20.1796875" style="1" customWidth="1"/>
    <col min="4834" max="4834" width="18.08984375" style="1" customWidth="1"/>
    <col min="4835" max="4835" width="16.81640625" style="1" customWidth="1"/>
    <col min="4836" max="4836" width="17.54296875" style="1" customWidth="1"/>
    <col min="4837" max="4837" width="10.36328125" style="1" bestFit="1" customWidth="1"/>
    <col min="4838" max="4838" width="8.90625" style="1"/>
    <col min="4839" max="4839" width="9.36328125" style="1" bestFit="1" customWidth="1"/>
    <col min="4840" max="4841" width="13.81640625" style="1" customWidth="1"/>
    <col min="4842" max="4842" width="17.08984375" style="1" customWidth="1"/>
    <col min="4843" max="4843" width="13.81640625" style="1" customWidth="1"/>
    <col min="4844" max="4844" width="14.81640625" style="1" customWidth="1"/>
    <col min="4845" max="4845" width="13.81640625" style="1" customWidth="1"/>
    <col min="4846" max="5086" width="8.90625" style="1"/>
    <col min="5087" max="5087" width="48.453125" style="1" customWidth="1"/>
    <col min="5088" max="5088" width="17.36328125" style="1" customWidth="1"/>
    <col min="5089" max="5089" width="20.1796875" style="1" customWidth="1"/>
    <col min="5090" max="5090" width="18.08984375" style="1" customWidth="1"/>
    <col min="5091" max="5091" width="16.81640625" style="1" customWidth="1"/>
    <col min="5092" max="5092" width="17.54296875" style="1" customWidth="1"/>
    <col min="5093" max="5093" width="10.36328125" style="1" bestFit="1" customWidth="1"/>
    <col min="5094" max="5094" width="8.90625" style="1"/>
    <col min="5095" max="5095" width="9.36328125" style="1" bestFit="1" customWidth="1"/>
    <col min="5096" max="5097" width="13.81640625" style="1" customWidth="1"/>
    <col min="5098" max="5098" width="17.08984375" style="1" customWidth="1"/>
    <col min="5099" max="5099" width="13.81640625" style="1" customWidth="1"/>
    <col min="5100" max="5100" width="14.81640625" style="1" customWidth="1"/>
    <col min="5101" max="5101" width="13.81640625" style="1" customWidth="1"/>
    <col min="5102" max="5342" width="8.90625" style="1"/>
    <col min="5343" max="5343" width="48.453125" style="1" customWidth="1"/>
    <col min="5344" max="5344" width="17.36328125" style="1" customWidth="1"/>
    <col min="5345" max="5345" width="20.1796875" style="1" customWidth="1"/>
    <col min="5346" max="5346" width="18.08984375" style="1" customWidth="1"/>
    <col min="5347" max="5347" width="16.81640625" style="1" customWidth="1"/>
    <col min="5348" max="5348" width="17.54296875" style="1" customWidth="1"/>
    <col min="5349" max="5349" width="10.36328125" style="1" bestFit="1" customWidth="1"/>
    <col min="5350" max="5350" width="8.90625" style="1"/>
    <col min="5351" max="5351" width="9.36328125" style="1" bestFit="1" customWidth="1"/>
    <col min="5352" max="5353" width="13.81640625" style="1" customWidth="1"/>
    <col min="5354" max="5354" width="17.08984375" style="1" customWidth="1"/>
    <col min="5355" max="5355" width="13.81640625" style="1" customWidth="1"/>
    <col min="5356" max="5356" width="14.81640625" style="1" customWidth="1"/>
    <col min="5357" max="5357" width="13.81640625" style="1" customWidth="1"/>
    <col min="5358" max="5598" width="8.90625" style="1"/>
    <col min="5599" max="5599" width="48.453125" style="1" customWidth="1"/>
    <col min="5600" max="5600" width="17.36328125" style="1" customWidth="1"/>
    <col min="5601" max="5601" width="20.1796875" style="1" customWidth="1"/>
    <col min="5602" max="5602" width="18.08984375" style="1" customWidth="1"/>
    <col min="5603" max="5603" width="16.81640625" style="1" customWidth="1"/>
    <col min="5604" max="5604" width="17.54296875" style="1" customWidth="1"/>
    <col min="5605" max="5605" width="10.36328125" style="1" bestFit="1" customWidth="1"/>
    <col min="5606" max="5606" width="8.90625" style="1"/>
    <col min="5607" max="5607" width="9.36328125" style="1" bestFit="1" customWidth="1"/>
    <col min="5608" max="5609" width="13.81640625" style="1" customWidth="1"/>
    <col min="5610" max="5610" width="17.08984375" style="1" customWidth="1"/>
    <col min="5611" max="5611" width="13.81640625" style="1" customWidth="1"/>
    <col min="5612" max="5612" width="14.81640625" style="1" customWidth="1"/>
    <col min="5613" max="5613" width="13.81640625" style="1" customWidth="1"/>
    <col min="5614" max="5854" width="8.90625" style="1"/>
    <col min="5855" max="5855" width="48.453125" style="1" customWidth="1"/>
    <col min="5856" max="5856" width="17.36328125" style="1" customWidth="1"/>
    <col min="5857" max="5857" width="20.1796875" style="1" customWidth="1"/>
    <col min="5858" max="5858" width="18.08984375" style="1" customWidth="1"/>
    <col min="5859" max="5859" width="16.81640625" style="1" customWidth="1"/>
    <col min="5860" max="5860" width="17.54296875" style="1" customWidth="1"/>
    <col min="5861" max="5861" width="10.36328125" style="1" bestFit="1" customWidth="1"/>
    <col min="5862" max="5862" width="8.90625" style="1"/>
    <col min="5863" max="5863" width="9.36328125" style="1" bestFit="1" customWidth="1"/>
    <col min="5864" max="5865" width="13.81640625" style="1" customWidth="1"/>
    <col min="5866" max="5866" width="17.08984375" style="1" customWidth="1"/>
    <col min="5867" max="5867" width="13.81640625" style="1" customWidth="1"/>
    <col min="5868" max="5868" width="14.81640625" style="1" customWidth="1"/>
    <col min="5869" max="5869" width="13.81640625" style="1" customWidth="1"/>
    <col min="5870" max="6110" width="8.90625" style="1"/>
    <col min="6111" max="6111" width="48.453125" style="1" customWidth="1"/>
    <col min="6112" max="6112" width="17.36328125" style="1" customWidth="1"/>
    <col min="6113" max="6113" width="20.1796875" style="1" customWidth="1"/>
    <col min="6114" max="6114" width="18.08984375" style="1" customWidth="1"/>
    <col min="6115" max="6115" width="16.81640625" style="1" customWidth="1"/>
    <col min="6116" max="6116" width="17.54296875" style="1" customWidth="1"/>
    <col min="6117" max="6117" width="10.36328125" style="1" bestFit="1" customWidth="1"/>
    <col min="6118" max="6118" width="8.90625" style="1"/>
    <col min="6119" max="6119" width="9.36328125" style="1" bestFit="1" customWidth="1"/>
    <col min="6120" max="6121" width="13.81640625" style="1" customWidth="1"/>
    <col min="6122" max="6122" width="17.08984375" style="1" customWidth="1"/>
    <col min="6123" max="6123" width="13.81640625" style="1" customWidth="1"/>
    <col min="6124" max="6124" width="14.81640625" style="1" customWidth="1"/>
    <col min="6125" max="6125" width="13.81640625" style="1" customWidth="1"/>
    <col min="6126" max="6366" width="8.90625" style="1"/>
    <col min="6367" max="6367" width="48.453125" style="1" customWidth="1"/>
    <col min="6368" max="6368" width="17.36328125" style="1" customWidth="1"/>
    <col min="6369" max="6369" width="20.1796875" style="1" customWidth="1"/>
    <col min="6370" max="6370" width="18.08984375" style="1" customWidth="1"/>
    <col min="6371" max="6371" width="16.81640625" style="1" customWidth="1"/>
    <col min="6372" max="6372" width="17.54296875" style="1" customWidth="1"/>
    <col min="6373" max="6373" width="10.36328125" style="1" bestFit="1" customWidth="1"/>
    <col min="6374" max="6374" width="8.90625" style="1"/>
    <col min="6375" max="6375" width="9.36328125" style="1" bestFit="1" customWidth="1"/>
    <col min="6376" max="6377" width="13.81640625" style="1" customWidth="1"/>
    <col min="6378" max="6378" width="17.08984375" style="1" customWidth="1"/>
    <col min="6379" max="6379" width="13.81640625" style="1" customWidth="1"/>
    <col min="6380" max="6380" width="14.81640625" style="1" customWidth="1"/>
    <col min="6381" max="6381" width="13.81640625" style="1" customWidth="1"/>
    <col min="6382" max="6622" width="8.90625" style="1"/>
    <col min="6623" max="6623" width="48.453125" style="1" customWidth="1"/>
    <col min="6624" max="6624" width="17.36328125" style="1" customWidth="1"/>
    <col min="6625" max="6625" width="20.1796875" style="1" customWidth="1"/>
    <col min="6626" max="6626" width="18.08984375" style="1" customWidth="1"/>
    <col min="6627" max="6627" width="16.81640625" style="1" customWidth="1"/>
    <col min="6628" max="6628" width="17.54296875" style="1" customWidth="1"/>
    <col min="6629" max="6629" width="10.36328125" style="1" bestFit="1" customWidth="1"/>
    <col min="6630" max="6630" width="8.90625" style="1"/>
    <col min="6631" max="6631" width="9.36328125" style="1" bestFit="1" customWidth="1"/>
    <col min="6632" max="6633" width="13.81640625" style="1" customWidth="1"/>
    <col min="6634" max="6634" width="17.08984375" style="1" customWidth="1"/>
    <col min="6635" max="6635" width="13.81640625" style="1" customWidth="1"/>
    <col min="6636" max="6636" width="14.81640625" style="1" customWidth="1"/>
    <col min="6637" max="6637" width="13.81640625" style="1" customWidth="1"/>
    <col min="6638" max="6878" width="8.90625" style="1"/>
    <col min="6879" max="6879" width="48.453125" style="1" customWidth="1"/>
    <col min="6880" max="6880" width="17.36328125" style="1" customWidth="1"/>
    <col min="6881" max="6881" width="20.1796875" style="1" customWidth="1"/>
    <col min="6882" max="6882" width="18.08984375" style="1" customWidth="1"/>
    <col min="6883" max="6883" width="16.81640625" style="1" customWidth="1"/>
    <col min="6884" max="6884" width="17.54296875" style="1" customWidth="1"/>
    <col min="6885" max="6885" width="10.36328125" style="1" bestFit="1" customWidth="1"/>
    <col min="6886" max="6886" width="8.90625" style="1"/>
    <col min="6887" max="6887" width="9.36328125" style="1" bestFit="1" customWidth="1"/>
    <col min="6888" max="6889" width="13.81640625" style="1" customWidth="1"/>
    <col min="6890" max="6890" width="17.08984375" style="1" customWidth="1"/>
    <col min="6891" max="6891" width="13.81640625" style="1" customWidth="1"/>
    <col min="6892" max="6892" width="14.81640625" style="1" customWidth="1"/>
    <col min="6893" max="6893" width="13.81640625" style="1" customWidth="1"/>
    <col min="6894" max="7134" width="8.90625" style="1"/>
    <col min="7135" max="7135" width="48.453125" style="1" customWidth="1"/>
    <col min="7136" max="7136" width="17.36328125" style="1" customWidth="1"/>
    <col min="7137" max="7137" width="20.1796875" style="1" customWidth="1"/>
    <col min="7138" max="7138" width="18.08984375" style="1" customWidth="1"/>
    <col min="7139" max="7139" width="16.81640625" style="1" customWidth="1"/>
    <col min="7140" max="7140" width="17.54296875" style="1" customWidth="1"/>
    <col min="7141" max="7141" width="10.36328125" style="1" bestFit="1" customWidth="1"/>
    <col min="7142" max="7142" width="8.90625" style="1"/>
    <col min="7143" max="7143" width="9.36328125" style="1" bestFit="1" customWidth="1"/>
    <col min="7144" max="7145" width="13.81640625" style="1" customWidth="1"/>
    <col min="7146" max="7146" width="17.08984375" style="1" customWidth="1"/>
    <col min="7147" max="7147" width="13.81640625" style="1" customWidth="1"/>
    <col min="7148" max="7148" width="14.81640625" style="1" customWidth="1"/>
    <col min="7149" max="7149" width="13.81640625" style="1" customWidth="1"/>
    <col min="7150" max="7390" width="8.90625" style="1"/>
    <col min="7391" max="7391" width="48.453125" style="1" customWidth="1"/>
    <col min="7392" max="7392" width="17.36328125" style="1" customWidth="1"/>
    <col min="7393" max="7393" width="20.1796875" style="1" customWidth="1"/>
    <col min="7394" max="7394" width="18.08984375" style="1" customWidth="1"/>
    <col min="7395" max="7395" width="16.81640625" style="1" customWidth="1"/>
    <col min="7396" max="7396" width="17.54296875" style="1" customWidth="1"/>
    <col min="7397" max="7397" width="10.36328125" style="1" bestFit="1" customWidth="1"/>
    <col min="7398" max="7398" width="8.90625" style="1"/>
    <col min="7399" max="7399" width="9.36328125" style="1" bestFit="1" customWidth="1"/>
    <col min="7400" max="7401" width="13.81640625" style="1" customWidth="1"/>
    <col min="7402" max="7402" width="17.08984375" style="1" customWidth="1"/>
    <col min="7403" max="7403" width="13.81640625" style="1" customWidth="1"/>
    <col min="7404" max="7404" width="14.81640625" style="1" customWidth="1"/>
    <col min="7405" max="7405" width="13.81640625" style="1" customWidth="1"/>
    <col min="7406" max="7646" width="8.90625" style="1"/>
    <col min="7647" max="7647" width="48.453125" style="1" customWidth="1"/>
    <col min="7648" max="7648" width="17.36328125" style="1" customWidth="1"/>
    <col min="7649" max="7649" width="20.1796875" style="1" customWidth="1"/>
    <col min="7650" max="7650" width="18.08984375" style="1" customWidth="1"/>
    <col min="7651" max="7651" width="16.81640625" style="1" customWidth="1"/>
    <col min="7652" max="7652" width="17.54296875" style="1" customWidth="1"/>
    <col min="7653" max="7653" width="10.36328125" style="1" bestFit="1" customWidth="1"/>
    <col min="7654" max="7654" width="8.90625" style="1"/>
    <col min="7655" max="7655" width="9.36328125" style="1" bestFit="1" customWidth="1"/>
    <col min="7656" max="7657" width="13.81640625" style="1" customWidth="1"/>
    <col min="7658" max="7658" width="17.08984375" style="1" customWidth="1"/>
    <col min="7659" max="7659" width="13.81640625" style="1" customWidth="1"/>
    <col min="7660" max="7660" width="14.81640625" style="1" customWidth="1"/>
    <col min="7661" max="7661" width="13.81640625" style="1" customWidth="1"/>
    <col min="7662" max="7902" width="8.90625" style="1"/>
    <col min="7903" max="7903" width="48.453125" style="1" customWidth="1"/>
    <col min="7904" max="7904" width="17.36328125" style="1" customWidth="1"/>
    <col min="7905" max="7905" width="20.1796875" style="1" customWidth="1"/>
    <col min="7906" max="7906" width="18.08984375" style="1" customWidth="1"/>
    <col min="7907" max="7907" width="16.81640625" style="1" customWidth="1"/>
    <col min="7908" max="7908" width="17.54296875" style="1" customWidth="1"/>
    <col min="7909" max="7909" width="10.36328125" style="1" bestFit="1" customWidth="1"/>
    <col min="7910" max="7910" width="8.90625" style="1"/>
    <col min="7911" max="7911" width="9.36328125" style="1" bestFit="1" customWidth="1"/>
    <col min="7912" max="7913" width="13.81640625" style="1" customWidth="1"/>
    <col min="7914" max="7914" width="17.08984375" style="1" customWidth="1"/>
    <col min="7915" max="7915" width="13.81640625" style="1" customWidth="1"/>
    <col min="7916" max="7916" width="14.81640625" style="1" customWidth="1"/>
    <col min="7917" max="7917" width="13.81640625" style="1" customWidth="1"/>
    <col min="7918" max="8158" width="8.90625" style="1"/>
    <col min="8159" max="8159" width="48.453125" style="1" customWidth="1"/>
    <col min="8160" max="8160" width="17.36328125" style="1" customWidth="1"/>
    <col min="8161" max="8161" width="20.1796875" style="1" customWidth="1"/>
    <col min="8162" max="8162" width="18.08984375" style="1" customWidth="1"/>
    <col min="8163" max="8163" width="16.81640625" style="1" customWidth="1"/>
    <col min="8164" max="8164" width="17.54296875" style="1" customWidth="1"/>
    <col min="8165" max="8165" width="10.36328125" style="1" bestFit="1" customWidth="1"/>
    <col min="8166" max="8166" width="8.90625" style="1"/>
    <col min="8167" max="8167" width="9.36328125" style="1" bestFit="1" customWidth="1"/>
    <col min="8168" max="8169" width="13.81640625" style="1" customWidth="1"/>
    <col min="8170" max="8170" width="17.08984375" style="1" customWidth="1"/>
    <col min="8171" max="8171" width="13.81640625" style="1" customWidth="1"/>
    <col min="8172" max="8172" width="14.81640625" style="1" customWidth="1"/>
    <col min="8173" max="8173" width="13.81640625" style="1" customWidth="1"/>
    <col min="8174" max="8414" width="8.90625" style="1"/>
    <col min="8415" max="8415" width="48.453125" style="1" customWidth="1"/>
    <col min="8416" max="8416" width="17.36328125" style="1" customWidth="1"/>
    <col min="8417" max="8417" width="20.1796875" style="1" customWidth="1"/>
    <col min="8418" max="8418" width="18.08984375" style="1" customWidth="1"/>
    <col min="8419" max="8419" width="16.81640625" style="1" customWidth="1"/>
    <col min="8420" max="8420" width="17.54296875" style="1" customWidth="1"/>
    <col min="8421" max="8421" width="10.36328125" style="1" bestFit="1" customWidth="1"/>
    <col min="8422" max="8422" width="8.90625" style="1"/>
    <col min="8423" max="8423" width="9.36328125" style="1" bestFit="1" customWidth="1"/>
    <col min="8424" max="8425" width="13.81640625" style="1" customWidth="1"/>
    <col min="8426" max="8426" width="17.08984375" style="1" customWidth="1"/>
    <col min="8427" max="8427" width="13.81640625" style="1" customWidth="1"/>
    <col min="8428" max="8428" width="14.81640625" style="1" customWidth="1"/>
    <col min="8429" max="8429" width="13.81640625" style="1" customWidth="1"/>
    <col min="8430" max="8670" width="8.90625" style="1"/>
    <col min="8671" max="8671" width="48.453125" style="1" customWidth="1"/>
    <col min="8672" max="8672" width="17.36328125" style="1" customWidth="1"/>
    <col min="8673" max="8673" width="20.1796875" style="1" customWidth="1"/>
    <col min="8674" max="8674" width="18.08984375" style="1" customWidth="1"/>
    <col min="8675" max="8675" width="16.81640625" style="1" customWidth="1"/>
    <col min="8676" max="8676" width="17.54296875" style="1" customWidth="1"/>
    <col min="8677" max="8677" width="10.36328125" style="1" bestFit="1" customWidth="1"/>
    <col min="8678" max="8678" width="8.90625" style="1"/>
    <col min="8679" max="8679" width="9.36328125" style="1" bestFit="1" customWidth="1"/>
    <col min="8680" max="8681" width="13.81640625" style="1" customWidth="1"/>
    <col min="8682" max="8682" width="17.08984375" style="1" customWidth="1"/>
    <col min="8683" max="8683" width="13.81640625" style="1" customWidth="1"/>
    <col min="8684" max="8684" width="14.81640625" style="1" customWidth="1"/>
    <col min="8685" max="8685" width="13.81640625" style="1" customWidth="1"/>
    <col min="8686" max="8926" width="8.90625" style="1"/>
    <col min="8927" max="8927" width="48.453125" style="1" customWidth="1"/>
    <col min="8928" max="8928" width="17.36328125" style="1" customWidth="1"/>
    <col min="8929" max="8929" width="20.1796875" style="1" customWidth="1"/>
    <col min="8930" max="8930" width="18.08984375" style="1" customWidth="1"/>
    <col min="8931" max="8931" width="16.81640625" style="1" customWidth="1"/>
    <col min="8932" max="8932" width="17.54296875" style="1" customWidth="1"/>
    <col min="8933" max="8933" width="10.36328125" style="1" bestFit="1" customWidth="1"/>
    <col min="8934" max="8934" width="8.90625" style="1"/>
    <col min="8935" max="8935" width="9.36328125" style="1" bestFit="1" customWidth="1"/>
    <col min="8936" max="8937" width="13.81640625" style="1" customWidth="1"/>
    <col min="8938" max="8938" width="17.08984375" style="1" customWidth="1"/>
    <col min="8939" max="8939" width="13.81640625" style="1" customWidth="1"/>
    <col min="8940" max="8940" width="14.81640625" style="1" customWidth="1"/>
    <col min="8941" max="8941" width="13.81640625" style="1" customWidth="1"/>
    <col min="8942" max="9182" width="8.90625" style="1"/>
    <col min="9183" max="9183" width="48.453125" style="1" customWidth="1"/>
    <col min="9184" max="9184" width="17.36328125" style="1" customWidth="1"/>
    <col min="9185" max="9185" width="20.1796875" style="1" customWidth="1"/>
    <col min="9186" max="9186" width="18.08984375" style="1" customWidth="1"/>
    <col min="9187" max="9187" width="16.81640625" style="1" customWidth="1"/>
    <col min="9188" max="9188" width="17.54296875" style="1" customWidth="1"/>
    <col min="9189" max="9189" width="10.36328125" style="1" bestFit="1" customWidth="1"/>
    <col min="9190" max="9190" width="8.90625" style="1"/>
    <col min="9191" max="9191" width="9.36328125" style="1" bestFit="1" customWidth="1"/>
    <col min="9192" max="9193" width="13.81640625" style="1" customWidth="1"/>
    <col min="9194" max="9194" width="17.08984375" style="1" customWidth="1"/>
    <col min="9195" max="9195" width="13.81640625" style="1" customWidth="1"/>
    <col min="9196" max="9196" width="14.81640625" style="1" customWidth="1"/>
    <col min="9197" max="9197" width="13.81640625" style="1" customWidth="1"/>
    <col min="9198" max="9438" width="8.90625" style="1"/>
    <col min="9439" max="9439" width="48.453125" style="1" customWidth="1"/>
    <col min="9440" max="9440" width="17.36328125" style="1" customWidth="1"/>
    <col min="9441" max="9441" width="20.1796875" style="1" customWidth="1"/>
    <col min="9442" max="9442" width="18.08984375" style="1" customWidth="1"/>
    <col min="9443" max="9443" width="16.81640625" style="1" customWidth="1"/>
    <col min="9444" max="9444" width="17.54296875" style="1" customWidth="1"/>
    <col min="9445" max="9445" width="10.36328125" style="1" bestFit="1" customWidth="1"/>
    <col min="9446" max="9446" width="8.90625" style="1"/>
    <col min="9447" max="9447" width="9.36328125" style="1" bestFit="1" customWidth="1"/>
    <col min="9448" max="9449" width="13.81640625" style="1" customWidth="1"/>
    <col min="9450" max="9450" width="17.08984375" style="1" customWidth="1"/>
    <col min="9451" max="9451" width="13.81640625" style="1" customWidth="1"/>
    <col min="9452" max="9452" width="14.81640625" style="1" customWidth="1"/>
    <col min="9453" max="9453" width="13.81640625" style="1" customWidth="1"/>
    <col min="9454" max="9694" width="8.90625" style="1"/>
    <col min="9695" max="9695" width="48.453125" style="1" customWidth="1"/>
    <col min="9696" max="9696" width="17.36328125" style="1" customWidth="1"/>
    <col min="9697" max="9697" width="20.1796875" style="1" customWidth="1"/>
    <col min="9698" max="9698" width="18.08984375" style="1" customWidth="1"/>
    <col min="9699" max="9699" width="16.81640625" style="1" customWidth="1"/>
    <col min="9700" max="9700" width="17.54296875" style="1" customWidth="1"/>
    <col min="9701" max="9701" width="10.36328125" style="1" bestFit="1" customWidth="1"/>
    <col min="9702" max="9702" width="8.90625" style="1"/>
    <col min="9703" max="9703" width="9.36328125" style="1" bestFit="1" customWidth="1"/>
    <col min="9704" max="9705" width="13.81640625" style="1" customWidth="1"/>
    <col min="9706" max="9706" width="17.08984375" style="1" customWidth="1"/>
    <col min="9707" max="9707" width="13.81640625" style="1" customWidth="1"/>
    <col min="9708" max="9708" width="14.81640625" style="1" customWidth="1"/>
    <col min="9709" max="9709" width="13.81640625" style="1" customWidth="1"/>
    <col min="9710" max="9950" width="8.90625" style="1"/>
    <col min="9951" max="9951" width="48.453125" style="1" customWidth="1"/>
    <col min="9952" max="9952" width="17.36328125" style="1" customWidth="1"/>
    <col min="9953" max="9953" width="20.1796875" style="1" customWidth="1"/>
    <col min="9954" max="9954" width="18.08984375" style="1" customWidth="1"/>
    <col min="9955" max="9955" width="16.81640625" style="1" customWidth="1"/>
    <col min="9956" max="9956" width="17.54296875" style="1" customWidth="1"/>
    <col min="9957" max="9957" width="10.36328125" style="1" bestFit="1" customWidth="1"/>
    <col min="9958" max="9958" width="8.90625" style="1"/>
    <col min="9959" max="9959" width="9.36328125" style="1" bestFit="1" customWidth="1"/>
    <col min="9960" max="9961" width="13.81640625" style="1" customWidth="1"/>
    <col min="9962" max="9962" width="17.08984375" style="1" customWidth="1"/>
    <col min="9963" max="9963" width="13.81640625" style="1" customWidth="1"/>
    <col min="9964" max="9964" width="14.81640625" style="1" customWidth="1"/>
    <col min="9965" max="9965" width="13.81640625" style="1" customWidth="1"/>
    <col min="9966" max="10206" width="8.90625" style="1"/>
    <col min="10207" max="10207" width="48.453125" style="1" customWidth="1"/>
    <col min="10208" max="10208" width="17.36328125" style="1" customWidth="1"/>
    <col min="10209" max="10209" width="20.1796875" style="1" customWidth="1"/>
    <col min="10210" max="10210" width="18.08984375" style="1" customWidth="1"/>
    <col min="10211" max="10211" width="16.81640625" style="1" customWidth="1"/>
    <col min="10212" max="10212" width="17.54296875" style="1" customWidth="1"/>
    <col min="10213" max="10213" width="10.36328125" style="1" bestFit="1" customWidth="1"/>
    <col min="10214" max="10214" width="8.90625" style="1"/>
    <col min="10215" max="10215" width="9.36328125" style="1" bestFit="1" customWidth="1"/>
    <col min="10216" max="10217" width="13.81640625" style="1" customWidth="1"/>
    <col min="10218" max="10218" width="17.08984375" style="1" customWidth="1"/>
    <col min="10219" max="10219" width="13.81640625" style="1" customWidth="1"/>
    <col min="10220" max="10220" width="14.81640625" style="1" customWidth="1"/>
    <col min="10221" max="10221" width="13.81640625" style="1" customWidth="1"/>
    <col min="10222" max="10462" width="8.90625" style="1"/>
    <col min="10463" max="10463" width="48.453125" style="1" customWidth="1"/>
    <col min="10464" max="10464" width="17.36328125" style="1" customWidth="1"/>
    <col min="10465" max="10465" width="20.1796875" style="1" customWidth="1"/>
    <col min="10466" max="10466" width="18.08984375" style="1" customWidth="1"/>
    <col min="10467" max="10467" width="16.81640625" style="1" customWidth="1"/>
    <col min="10468" max="10468" width="17.54296875" style="1" customWidth="1"/>
    <col min="10469" max="10469" width="10.36328125" style="1" bestFit="1" customWidth="1"/>
    <col min="10470" max="10470" width="8.90625" style="1"/>
    <col min="10471" max="10471" width="9.36328125" style="1" bestFit="1" customWidth="1"/>
    <col min="10472" max="10473" width="13.81640625" style="1" customWidth="1"/>
    <col min="10474" max="10474" width="17.08984375" style="1" customWidth="1"/>
    <col min="10475" max="10475" width="13.81640625" style="1" customWidth="1"/>
    <col min="10476" max="10476" width="14.81640625" style="1" customWidth="1"/>
    <col min="10477" max="10477" width="13.81640625" style="1" customWidth="1"/>
    <col min="10478" max="10718" width="8.90625" style="1"/>
    <col min="10719" max="10719" width="48.453125" style="1" customWidth="1"/>
    <col min="10720" max="10720" width="17.36328125" style="1" customWidth="1"/>
    <col min="10721" max="10721" width="20.1796875" style="1" customWidth="1"/>
    <col min="10722" max="10722" width="18.08984375" style="1" customWidth="1"/>
    <col min="10723" max="10723" width="16.81640625" style="1" customWidth="1"/>
    <col min="10724" max="10724" width="17.54296875" style="1" customWidth="1"/>
    <col min="10725" max="10725" width="10.36328125" style="1" bestFit="1" customWidth="1"/>
    <col min="10726" max="10726" width="8.90625" style="1"/>
    <col min="10727" max="10727" width="9.36328125" style="1" bestFit="1" customWidth="1"/>
    <col min="10728" max="10729" width="13.81640625" style="1" customWidth="1"/>
    <col min="10730" max="10730" width="17.08984375" style="1" customWidth="1"/>
    <col min="10731" max="10731" width="13.81640625" style="1" customWidth="1"/>
    <col min="10732" max="10732" width="14.81640625" style="1" customWidth="1"/>
    <col min="10733" max="10733" width="13.81640625" style="1" customWidth="1"/>
    <col min="10734" max="10974" width="8.90625" style="1"/>
    <col min="10975" max="10975" width="48.453125" style="1" customWidth="1"/>
    <col min="10976" max="10976" width="17.36328125" style="1" customWidth="1"/>
    <col min="10977" max="10977" width="20.1796875" style="1" customWidth="1"/>
    <col min="10978" max="10978" width="18.08984375" style="1" customWidth="1"/>
    <col min="10979" max="10979" width="16.81640625" style="1" customWidth="1"/>
    <col min="10980" max="10980" width="17.54296875" style="1" customWidth="1"/>
    <col min="10981" max="10981" width="10.36328125" style="1" bestFit="1" customWidth="1"/>
    <col min="10982" max="10982" width="8.90625" style="1"/>
    <col min="10983" max="10983" width="9.36328125" style="1" bestFit="1" customWidth="1"/>
    <col min="10984" max="10985" width="13.81640625" style="1" customWidth="1"/>
    <col min="10986" max="10986" width="17.08984375" style="1" customWidth="1"/>
    <col min="10987" max="10987" width="13.81640625" style="1" customWidth="1"/>
    <col min="10988" max="10988" width="14.81640625" style="1" customWidth="1"/>
    <col min="10989" max="10989" width="13.81640625" style="1" customWidth="1"/>
    <col min="10990" max="11230" width="8.90625" style="1"/>
    <col min="11231" max="11231" width="48.453125" style="1" customWidth="1"/>
    <col min="11232" max="11232" width="17.36328125" style="1" customWidth="1"/>
    <col min="11233" max="11233" width="20.1796875" style="1" customWidth="1"/>
    <col min="11234" max="11234" width="18.08984375" style="1" customWidth="1"/>
    <col min="11235" max="11235" width="16.81640625" style="1" customWidth="1"/>
    <col min="11236" max="11236" width="17.54296875" style="1" customWidth="1"/>
    <col min="11237" max="11237" width="10.36328125" style="1" bestFit="1" customWidth="1"/>
    <col min="11238" max="11238" width="8.90625" style="1"/>
    <col min="11239" max="11239" width="9.36328125" style="1" bestFit="1" customWidth="1"/>
    <col min="11240" max="11241" width="13.81640625" style="1" customWidth="1"/>
    <col min="11242" max="11242" width="17.08984375" style="1" customWidth="1"/>
    <col min="11243" max="11243" width="13.81640625" style="1" customWidth="1"/>
    <col min="11244" max="11244" width="14.81640625" style="1" customWidth="1"/>
    <col min="11245" max="11245" width="13.81640625" style="1" customWidth="1"/>
    <col min="11246" max="11486" width="8.90625" style="1"/>
    <col min="11487" max="11487" width="48.453125" style="1" customWidth="1"/>
    <col min="11488" max="11488" width="17.36328125" style="1" customWidth="1"/>
    <col min="11489" max="11489" width="20.1796875" style="1" customWidth="1"/>
    <col min="11490" max="11490" width="18.08984375" style="1" customWidth="1"/>
    <col min="11491" max="11491" width="16.81640625" style="1" customWidth="1"/>
    <col min="11492" max="11492" width="17.54296875" style="1" customWidth="1"/>
    <col min="11493" max="11493" width="10.36328125" style="1" bestFit="1" customWidth="1"/>
    <col min="11494" max="11494" width="8.90625" style="1"/>
    <col min="11495" max="11495" width="9.36328125" style="1" bestFit="1" customWidth="1"/>
    <col min="11496" max="11497" width="13.81640625" style="1" customWidth="1"/>
    <col min="11498" max="11498" width="17.08984375" style="1" customWidth="1"/>
    <col min="11499" max="11499" width="13.81640625" style="1" customWidth="1"/>
    <col min="11500" max="11500" width="14.81640625" style="1" customWidth="1"/>
    <col min="11501" max="11501" width="13.81640625" style="1" customWidth="1"/>
    <col min="11502" max="11742" width="8.90625" style="1"/>
    <col min="11743" max="11743" width="48.453125" style="1" customWidth="1"/>
    <col min="11744" max="11744" width="17.36328125" style="1" customWidth="1"/>
    <col min="11745" max="11745" width="20.1796875" style="1" customWidth="1"/>
    <col min="11746" max="11746" width="18.08984375" style="1" customWidth="1"/>
    <col min="11747" max="11747" width="16.81640625" style="1" customWidth="1"/>
    <col min="11748" max="11748" width="17.54296875" style="1" customWidth="1"/>
    <col min="11749" max="11749" width="10.36328125" style="1" bestFit="1" customWidth="1"/>
    <col min="11750" max="11750" width="8.90625" style="1"/>
    <col min="11751" max="11751" width="9.36328125" style="1" bestFit="1" customWidth="1"/>
    <col min="11752" max="11753" width="13.81640625" style="1" customWidth="1"/>
    <col min="11754" max="11754" width="17.08984375" style="1" customWidth="1"/>
    <col min="11755" max="11755" width="13.81640625" style="1" customWidth="1"/>
    <col min="11756" max="11756" width="14.81640625" style="1" customWidth="1"/>
    <col min="11757" max="11757" width="13.81640625" style="1" customWidth="1"/>
    <col min="11758" max="11998" width="8.90625" style="1"/>
    <col min="11999" max="11999" width="48.453125" style="1" customWidth="1"/>
    <col min="12000" max="12000" width="17.36328125" style="1" customWidth="1"/>
    <col min="12001" max="12001" width="20.1796875" style="1" customWidth="1"/>
    <col min="12002" max="12002" width="18.08984375" style="1" customWidth="1"/>
    <col min="12003" max="12003" width="16.81640625" style="1" customWidth="1"/>
    <col min="12004" max="12004" width="17.54296875" style="1" customWidth="1"/>
    <col min="12005" max="12005" width="10.36328125" style="1" bestFit="1" customWidth="1"/>
    <col min="12006" max="12006" width="8.90625" style="1"/>
    <col min="12007" max="12007" width="9.36328125" style="1" bestFit="1" customWidth="1"/>
    <col min="12008" max="12009" width="13.81640625" style="1" customWidth="1"/>
    <col min="12010" max="12010" width="17.08984375" style="1" customWidth="1"/>
    <col min="12011" max="12011" width="13.81640625" style="1" customWidth="1"/>
    <col min="12012" max="12012" width="14.81640625" style="1" customWidth="1"/>
    <col min="12013" max="12013" width="13.81640625" style="1" customWidth="1"/>
    <col min="12014" max="12254" width="8.90625" style="1"/>
    <col min="12255" max="12255" width="48.453125" style="1" customWidth="1"/>
    <col min="12256" max="12256" width="17.36328125" style="1" customWidth="1"/>
    <col min="12257" max="12257" width="20.1796875" style="1" customWidth="1"/>
    <col min="12258" max="12258" width="18.08984375" style="1" customWidth="1"/>
    <col min="12259" max="12259" width="16.81640625" style="1" customWidth="1"/>
    <col min="12260" max="12260" width="17.54296875" style="1" customWidth="1"/>
    <col min="12261" max="12261" width="10.36328125" style="1" bestFit="1" customWidth="1"/>
    <col min="12262" max="12262" width="8.90625" style="1"/>
    <col min="12263" max="12263" width="9.36328125" style="1" bestFit="1" customWidth="1"/>
    <col min="12264" max="12265" width="13.81640625" style="1" customWidth="1"/>
    <col min="12266" max="12266" width="17.08984375" style="1" customWidth="1"/>
    <col min="12267" max="12267" width="13.81640625" style="1" customWidth="1"/>
    <col min="12268" max="12268" width="14.81640625" style="1" customWidth="1"/>
    <col min="12269" max="12269" width="13.81640625" style="1" customWidth="1"/>
    <col min="12270" max="12510" width="8.90625" style="1"/>
    <col min="12511" max="12511" width="48.453125" style="1" customWidth="1"/>
    <col min="12512" max="12512" width="17.36328125" style="1" customWidth="1"/>
    <col min="12513" max="12513" width="20.1796875" style="1" customWidth="1"/>
    <col min="12514" max="12514" width="18.08984375" style="1" customWidth="1"/>
    <col min="12515" max="12515" width="16.81640625" style="1" customWidth="1"/>
    <col min="12516" max="12516" width="17.54296875" style="1" customWidth="1"/>
    <col min="12517" max="12517" width="10.36328125" style="1" bestFit="1" customWidth="1"/>
    <col min="12518" max="12518" width="8.90625" style="1"/>
    <col min="12519" max="12519" width="9.36328125" style="1" bestFit="1" customWidth="1"/>
    <col min="12520" max="12521" width="13.81640625" style="1" customWidth="1"/>
    <col min="12522" max="12522" width="17.08984375" style="1" customWidth="1"/>
    <col min="12523" max="12523" width="13.81640625" style="1" customWidth="1"/>
    <col min="12524" max="12524" width="14.81640625" style="1" customWidth="1"/>
    <col min="12525" max="12525" width="13.81640625" style="1" customWidth="1"/>
    <col min="12526" max="12766" width="8.90625" style="1"/>
    <col min="12767" max="12767" width="48.453125" style="1" customWidth="1"/>
    <col min="12768" max="12768" width="17.36328125" style="1" customWidth="1"/>
    <col min="12769" max="12769" width="20.1796875" style="1" customWidth="1"/>
    <col min="12770" max="12770" width="18.08984375" style="1" customWidth="1"/>
    <col min="12771" max="12771" width="16.81640625" style="1" customWidth="1"/>
    <col min="12772" max="12772" width="17.54296875" style="1" customWidth="1"/>
    <col min="12773" max="12773" width="10.36328125" style="1" bestFit="1" customWidth="1"/>
    <col min="12774" max="12774" width="8.90625" style="1"/>
    <col min="12775" max="12775" width="9.36328125" style="1" bestFit="1" customWidth="1"/>
    <col min="12776" max="12777" width="13.81640625" style="1" customWidth="1"/>
    <col min="12778" max="12778" width="17.08984375" style="1" customWidth="1"/>
    <col min="12779" max="12779" width="13.81640625" style="1" customWidth="1"/>
    <col min="12780" max="12780" width="14.81640625" style="1" customWidth="1"/>
    <col min="12781" max="12781" width="13.81640625" style="1" customWidth="1"/>
    <col min="12782" max="13022" width="8.90625" style="1"/>
    <col min="13023" max="13023" width="48.453125" style="1" customWidth="1"/>
    <col min="13024" max="13024" width="17.36328125" style="1" customWidth="1"/>
    <col min="13025" max="13025" width="20.1796875" style="1" customWidth="1"/>
    <col min="13026" max="13026" width="18.08984375" style="1" customWidth="1"/>
    <col min="13027" max="13027" width="16.81640625" style="1" customWidth="1"/>
    <col min="13028" max="13028" width="17.54296875" style="1" customWidth="1"/>
    <col min="13029" max="13029" width="10.36328125" style="1" bestFit="1" customWidth="1"/>
    <col min="13030" max="13030" width="8.90625" style="1"/>
    <col min="13031" max="13031" width="9.36328125" style="1" bestFit="1" customWidth="1"/>
    <col min="13032" max="13033" width="13.81640625" style="1" customWidth="1"/>
    <col min="13034" max="13034" width="17.08984375" style="1" customWidth="1"/>
    <col min="13035" max="13035" width="13.81640625" style="1" customWidth="1"/>
    <col min="13036" max="13036" width="14.81640625" style="1" customWidth="1"/>
    <col min="13037" max="13037" width="13.81640625" style="1" customWidth="1"/>
    <col min="13038" max="13278" width="8.90625" style="1"/>
    <col min="13279" max="13279" width="48.453125" style="1" customWidth="1"/>
    <col min="13280" max="13280" width="17.36328125" style="1" customWidth="1"/>
    <col min="13281" max="13281" width="20.1796875" style="1" customWidth="1"/>
    <col min="13282" max="13282" width="18.08984375" style="1" customWidth="1"/>
    <col min="13283" max="13283" width="16.81640625" style="1" customWidth="1"/>
    <col min="13284" max="13284" width="17.54296875" style="1" customWidth="1"/>
    <col min="13285" max="13285" width="10.36328125" style="1" bestFit="1" customWidth="1"/>
    <col min="13286" max="13286" width="8.90625" style="1"/>
    <col min="13287" max="13287" width="9.36328125" style="1" bestFit="1" customWidth="1"/>
    <col min="13288" max="13289" width="13.81640625" style="1" customWidth="1"/>
    <col min="13290" max="13290" width="17.08984375" style="1" customWidth="1"/>
    <col min="13291" max="13291" width="13.81640625" style="1" customWidth="1"/>
    <col min="13292" max="13292" width="14.81640625" style="1" customWidth="1"/>
    <col min="13293" max="13293" width="13.81640625" style="1" customWidth="1"/>
    <col min="13294" max="13534" width="8.90625" style="1"/>
    <col min="13535" max="13535" width="48.453125" style="1" customWidth="1"/>
    <col min="13536" max="13536" width="17.36328125" style="1" customWidth="1"/>
    <col min="13537" max="13537" width="20.1796875" style="1" customWidth="1"/>
    <col min="13538" max="13538" width="18.08984375" style="1" customWidth="1"/>
    <col min="13539" max="13539" width="16.81640625" style="1" customWidth="1"/>
    <col min="13540" max="13540" width="17.54296875" style="1" customWidth="1"/>
    <col min="13541" max="13541" width="10.36328125" style="1" bestFit="1" customWidth="1"/>
    <col min="13542" max="13542" width="8.90625" style="1"/>
    <col min="13543" max="13543" width="9.36328125" style="1" bestFit="1" customWidth="1"/>
    <col min="13544" max="13545" width="13.81640625" style="1" customWidth="1"/>
    <col min="13546" max="13546" width="17.08984375" style="1" customWidth="1"/>
    <col min="13547" max="13547" width="13.81640625" style="1" customWidth="1"/>
    <col min="13548" max="13548" width="14.81640625" style="1" customWidth="1"/>
    <col min="13549" max="13549" width="13.81640625" style="1" customWidth="1"/>
    <col min="13550" max="13790" width="8.90625" style="1"/>
    <col min="13791" max="13791" width="48.453125" style="1" customWidth="1"/>
    <col min="13792" max="13792" width="17.36328125" style="1" customWidth="1"/>
    <col min="13793" max="13793" width="20.1796875" style="1" customWidth="1"/>
    <col min="13794" max="13794" width="18.08984375" style="1" customWidth="1"/>
    <col min="13795" max="13795" width="16.81640625" style="1" customWidth="1"/>
    <col min="13796" max="13796" width="17.54296875" style="1" customWidth="1"/>
    <col min="13797" max="13797" width="10.36328125" style="1" bestFit="1" customWidth="1"/>
    <col min="13798" max="13798" width="8.90625" style="1"/>
    <col min="13799" max="13799" width="9.36328125" style="1" bestFit="1" customWidth="1"/>
    <col min="13800" max="13801" width="13.81640625" style="1" customWidth="1"/>
    <col min="13802" max="13802" width="17.08984375" style="1" customWidth="1"/>
    <col min="13803" max="13803" width="13.81640625" style="1" customWidth="1"/>
    <col min="13804" max="13804" width="14.81640625" style="1" customWidth="1"/>
    <col min="13805" max="13805" width="13.81640625" style="1" customWidth="1"/>
    <col min="13806" max="14046" width="8.90625" style="1"/>
    <col min="14047" max="14047" width="48.453125" style="1" customWidth="1"/>
    <col min="14048" max="14048" width="17.36328125" style="1" customWidth="1"/>
    <col min="14049" max="14049" width="20.1796875" style="1" customWidth="1"/>
    <col min="14050" max="14050" width="18.08984375" style="1" customWidth="1"/>
    <col min="14051" max="14051" width="16.81640625" style="1" customWidth="1"/>
    <col min="14052" max="14052" width="17.54296875" style="1" customWidth="1"/>
    <col min="14053" max="14053" width="10.36328125" style="1" bestFit="1" customWidth="1"/>
    <col min="14054" max="14054" width="8.90625" style="1"/>
    <col min="14055" max="14055" width="9.36328125" style="1" bestFit="1" customWidth="1"/>
    <col min="14056" max="14057" width="13.81640625" style="1" customWidth="1"/>
    <col min="14058" max="14058" width="17.08984375" style="1" customWidth="1"/>
    <col min="14059" max="14059" width="13.81640625" style="1" customWidth="1"/>
    <col min="14060" max="14060" width="14.81640625" style="1" customWidth="1"/>
    <col min="14061" max="14061" width="13.81640625" style="1" customWidth="1"/>
    <col min="14062" max="14302" width="8.90625" style="1"/>
    <col min="14303" max="14303" width="48.453125" style="1" customWidth="1"/>
    <col min="14304" max="14304" width="17.36328125" style="1" customWidth="1"/>
    <col min="14305" max="14305" width="20.1796875" style="1" customWidth="1"/>
    <col min="14306" max="14306" width="18.08984375" style="1" customWidth="1"/>
    <col min="14307" max="14307" width="16.81640625" style="1" customWidth="1"/>
    <col min="14308" max="14308" width="17.54296875" style="1" customWidth="1"/>
    <col min="14309" max="14309" width="10.36328125" style="1" bestFit="1" customWidth="1"/>
    <col min="14310" max="14310" width="8.90625" style="1"/>
    <col min="14311" max="14311" width="9.36328125" style="1" bestFit="1" customWidth="1"/>
    <col min="14312" max="14313" width="13.81640625" style="1" customWidth="1"/>
    <col min="14314" max="14314" width="17.08984375" style="1" customWidth="1"/>
    <col min="14315" max="14315" width="13.81640625" style="1" customWidth="1"/>
    <col min="14316" max="14316" width="14.81640625" style="1" customWidth="1"/>
    <col min="14317" max="14317" width="13.81640625" style="1" customWidth="1"/>
    <col min="14318" max="14558" width="8.90625" style="1"/>
    <col min="14559" max="14559" width="48.453125" style="1" customWidth="1"/>
    <col min="14560" max="14560" width="17.36328125" style="1" customWidth="1"/>
    <col min="14561" max="14561" width="20.1796875" style="1" customWidth="1"/>
    <col min="14562" max="14562" width="18.08984375" style="1" customWidth="1"/>
    <col min="14563" max="14563" width="16.81640625" style="1" customWidth="1"/>
    <col min="14564" max="14564" width="17.54296875" style="1" customWidth="1"/>
    <col min="14565" max="14565" width="10.36328125" style="1" bestFit="1" customWidth="1"/>
    <col min="14566" max="14566" width="8.90625" style="1"/>
    <col min="14567" max="14567" width="9.36328125" style="1" bestFit="1" customWidth="1"/>
    <col min="14568" max="14569" width="13.81640625" style="1" customWidth="1"/>
    <col min="14570" max="14570" width="17.08984375" style="1" customWidth="1"/>
    <col min="14571" max="14571" width="13.81640625" style="1" customWidth="1"/>
    <col min="14572" max="14572" width="14.81640625" style="1" customWidth="1"/>
    <col min="14573" max="14573" width="13.81640625" style="1" customWidth="1"/>
    <col min="14574" max="14814" width="8.90625" style="1"/>
    <col min="14815" max="14815" width="48.453125" style="1" customWidth="1"/>
    <col min="14816" max="14816" width="17.36328125" style="1" customWidth="1"/>
    <col min="14817" max="14817" width="20.1796875" style="1" customWidth="1"/>
    <col min="14818" max="14818" width="18.08984375" style="1" customWidth="1"/>
    <col min="14819" max="14819" width="16.81640625" style="1" customWidth="1"/>
    <col min="14820" max="14820" width="17.54296875" style="1" customWidth="1"/>
    <col min="14821" max="14821" width="10.36328125" style="1" bestFit="1" customWidth="1"/>
    <col min="14822" max="14822" width="8.90625" style="1"/>
    <col min="14823" max="14823" width="9.36328125" style="1" bestFit="1" customWidth="1"/>
    <col min="14824" max="14825" width="13.81640625" style="1" customWidth="1"/>
    <col min="14826" max="14826" width="17.08984375" style="1" customWidth="1"/>
    <col min="14827" max="14827" width="13.81640625" style="1" customWidth="1"/>
    <col min="14828" max="14828" width="14.81640625" style="1" customWidth="1"/>
    <col min="14829" max="14829" width="13.81640625" style="1" customWidth="1"/>
    <col min="14830" max="15070" width="8.90625" style="1"/>
    <col min="15071" max="15071" width="48.453125" style="1" customWidth="1"/>
    <col min="15072" max="15072" width="17.36328125" style="1" customWidth="1"/>
    <col min="15073" max="15073" width="20.1796875" style="1" customWidth="1"/>
    <col min="15074" max="15074" width="18.08984375" style="1" customWidth="1"/>
    <col min="15075" max="15075" width="16.81640625" style="1" customWidth="1"/>
    <col min="15076" max="15076" width="17.54296875" style="1" customWidth="1"/>
    <col min="15077" max="15077" width="10.36328125" style="1" bestFit="1" customWidth="1"/>
    <col min="15078" max="15078" width="8.90625" style="1"/>
    <col min="15079" max="15079" width="9.36328125" style="1" bestFit="1" customWidth="1"/>
    <col min="15080" max="15081" width="13.81640625" style="1" customWidth="1"/>
    <col min="15082" max="15082" width="17.08984375" style="1" customWidth="1"/>
    <col min="15083" max="15083" width="13.81640625" style="1" customWidth="1"/>
    <col min="15084" max="15084" width="14.81640625" style="1" customWidth="1"/>
    <col min="15085" max="15085" width="13.81640625" style="1" customWidth="1"/>
    <col min="15086" max="15326" width="8.90625" style="1"/>
    <col min="15327" max="15327" width="48.453125" style="1" customWidth="1"/>
    <col min="15328" max="15328" width="17.36328125" style="1" customWidth="1"/>
    <col min="15329" max="15329" width="20.1796875" style="1" customWidth="1"/>
    <col min="15330" max="15330" width="18.08984375" style="1" customWidth="1"/>
    <col min="15331" max="15331" width="16.81640625" style="1" customWidth="1"/>
    <col min="15332" max="15332" width="17.54296875" style="1" customWidth="1"/>
    <col min="15333" max="15333" width="10.36328125" style="1" bestFit="1" customWidth="1"/>
    <col min="15334" max="15334" width="8.90625" style="1"/>
    <col min="15335" max="15335" width="9.36328125" style="1" bestFit="1" customWidth="1"/>
    <col min="15336" max="15337" width="13.81640625" style="1" customWidth="1"/>
    <col min="15338" max="15338" width="17.08984375" style="1" customWidth="1"/>
    <col min="15339" max="15339" width="13.81640625" style="1" customWidth="1"/>
    <col min="15340" max="15340" width="14.81640625" style="1" customWidth="1"/>
    <col min="15341" max="15341" width="13.81640625" style="1" customWidth="1"/>
    <col min="15342" max="15582" width="8.90625" style="1"/>
    <col min="15583" max="15583" width="48.453125" style="1" customWidth="1"/>
    <col min="15584" max="15584" width="17.36328125" style="1" customWidth="1"/>
    <col min="15585" max="15585" width="20.1796875" style="1" customWidth="1"/>
    <col min="15586" max="15586" width="18.08984375" style="1" customWidth="1"/>
    <col min="15587" max="15587" width="16.81640625" style="1" customWidth="1"/>
    <col min="15588" max="15588" width="17.54296875" style="1" customWidth="1"/>
    <col min="15589" max="15589" width="10.36328125" style="1" bestFit="1" customWidth="1"/>
    <col min="15590" max="15590" width="8.90625" style="1"/>
    <col min="15591" max="15591" width="9.36328125" style="1" bestFit="1" customWidth="1"/>
    <col min="15592" max="15593" width="13.81640625" style="1" customWidth="1"/>
    <col min="15594" max="15594" width="17.08984375" style="1" customWidth="1"/>
    <col min="15595" max="15595" width="13.81640625" style="1" customWidth="1"/>
    <col min="15596" max="15596" width="14.81640625" style="1" customWidth="1"/>
    <col min="15597" max="15597" width="13.81640625" style="1" customWidth="1"/>
    <col min="15598" max="15838" width="8.90625" style="1"/>
    <col min="15839" max="15839" width="48.453125" style="1" customWidth="1"/>
    <col min="15840" max="15840" width="17.36328125" style="1" customWidth="1"/>
    <col min="15841" max="15841" width="20.1796875" style="1" customWidth="1"/>
    <col min="15842" max="15842" width="18.08984375" style="1" customWidth="1"/>
    <col min="15843" max="15843" width="16.81640625" style="1" customWidth="1"/>
    <col min="15844" max="15844" width="17.54296875" style="1" customWidth="1"/>
    <col min="15845" max="15845" width="10.36328125" style="1" bestFit="1" customWidth="1"/>
    <col min="15846" max="15846" width="8.90625" style="1"/>
    <col min="15847" max="15847" width="9.36328125" style="1" bestFit="1" customWidth="1"/>
    <col min="15848" max="15849" width="13.81640625" style="1" customWidth="1"/>
    <col min="15850" max="15850" width="17.08984375" style="1" customWidth="1"/>
    <col min="15851" max="15851" width="13.81640625" style="1" customWidth="1"/>
    <col min="15852" max="15852" width="14.81640625" style="1" customWidth="1"/>
    <col min="15853" max="15853" width="13.81640625" style="1" customWidth="1"/>
    <col min="15854" max="16094" width="8.90625" style="1"/>
    <col min="16095" max="16095" width="48.453125" style="1" customWidth="1"/>
    <col min="16096" max="16096" width="17.36328125" style="1" customWidth="1"/>
    <col min="16097" max="16097" width="20.1796875" style="1" customWidth="1"/>
    <col min="16098" max="16098" width="18.08984375" style="1" customWidth="1"/>
    <col min="16099" max="16099" width="16.81640625" style="1" customWidth="1"/>
    <col min="16100" max="16100" width="17.54296875" style="1" customWidth="1"/>
    <col min="16101" max="16101" width="10.36328125" style="1" bestFit="1" customWidth="1"/>
    <col min="16102" max="16102" width="8.90625" style="1"/>
    <col min="16103" max="16103" width="9.36328125" style="1" bestFit="1" customWidth="1"/>
    <col min="16104" max="16105" width="13.81640625" style="1" customWidth="1"/>
    <col min="16106" max="16106" width="17.08984375" style="1" customWidth="1"/>
    <col min="16107" max="16107" width="13.81640625" style="1" customWidth="1"/>
    <col min="16108" max="16108" width="14.81640625" style="1" customWidth="1"/>
    <col min="16109" max="16109" width="13.81640625" style="1" customWidth="1"/>
    <col min="16110" max="16384" width="8.90625" style="1"/>
  </cols>
  <sheetData>
    <row r="1" spans="1:5" ht="30.6">
      <c r="A1" s="179" t="s">
        <v>217</v>
      </c>
      <c r="B1" s="179"/>
      <c r="C1" s="179"/>
      <c r="D1" s="179"/>
      <c r="E1" s="179"/>
    </row>
    <row r="2" spans="1:5" ht="31.2" customHeight="1">
      <c r="A2" s="180" t="s">
        <v>218</v>
      </c>
      <c r="B2" s="180"/>
      <c r="C2" s="180"/>
      <c r="D2" s="180"/>
      <c r="E2" s="180"/>
    </row>
    <row r="3" spans="1:5" ht="19.8">
      <c r="A3" s="181" t="str">
        <f>'[1]匯率(店)'!A2</f>
        <v>107年10月</v>
      </c>
      <c r="B3" s="181"/>
      <c r="C3" s="181"/>
      <c r="D3" s="181"/>
      <c r="E3" s="181"/>
    </row>
    <row r="4" spans="1:5" ht="18" thickBot="1">
      <c r="D4" s="182" t="s">
        <v>220</v>
      </c>
      <c r="E4" s="182"/>
    </row>
    <row r="5" spans="1:5" s="9" customFormat="1" ht="39" customHeight="1">
      <c r="A5" s="4" t="s">
        <v>221</v>
      </c>
      <c r="B5" s="5" t="s">
        <v>222</v>
      </c>
      <c r="C5" s="6"/>
      <c r="D5" s="7"/>
      <c r="E5" s="8"/>
    </row>
    <row r="6" spans="1:5" s="9" customFormat="1" ht="24.75" customHeight="1" thickBot="1">
      <c r="A6" s="10"/>
      <c r="B6" s="11" t="s">
        <v>219</v>
      </c>
      <c r="C6" s="12" t="s">
        <v>0</v>
      </c>
      <c r="D6" s="12" t="s">
        <v>1</v>
      </c>
      <c r="E6" s="13" t="s">
        <v>191</v>
      </c>
    </row>
    <row r="7" spans="1:5" s="9" customFormat="1" ht="28.2" customHeight="1" thickBot="1">
      <c r="A7" s="14" t="s">
        <v>223</v>
      </c>
      <c r="B7" s="15">
        <v>365847</v>
      </c>
      <c r="C7" s="16">
        <v>1032674</v>
      </c>
      <c r="D7" s="17">
        <v>1398521</v>
      </c>
      <c r="E7" s="18">
        <v>9.2799999999999994</v>
      </c>
    </row>
    <row r="8" spans="1:5" s="9" customFormat="1" ht="28.2" customHeight="1">
      <c r="A8" s="19" t="s">
        <v>224</v>
      </c>
      <c r="B8" s="20">
        <v>365847</v>
      </c>
      <c r="C8" s="20">
        <v>239738</v>
      </c>
      <c r="D8" s="20">
        <v>605585</v>
      </c>
      <c r="E8" s="21">
        <v>4.0199999999999996</v>
      </c>
    </row>
    <row r="9" spans="1:5" s="9" customFormat="1" ht="24" hidden="1" customHeight="1" thickBot="1">
      <c r="A9" s="19" t="s">
        <v>2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 thickBot="1">
      <c r="A10" s="19" t="s">
        <v>3</v>
      </c>
      <c r="B10" s="20">
        <v>356686</v>
      </c>
      <c r="C10" s="20">
        <v>170657</v>
      </c>
      <c r="D10" s="20">
        <v>527343</v>
      </c>
      <c r="E10" s="22">
        <v>3.5</v>
      </c>
    </row>
    <row r="11" spans="1:5" s="9" customFormat="1" ht="24" hidden="1" customHeight="1" thickBot="1">
      <c r="A11" s="19" t="s">
        <v>4</v>
      </c>
      <c r="B11" s="20">
        <v>1000</v>
      </c>
      <c r="C11" s="20">
        <v>187</v>
      </c>
      <c r="D11" s="20">
        <v>1187</v>
      </c>
      <c r="E11" s="22">
        <v>0.01</v>
      </c>
    </row>
    <row r="12" spans="1:5" s="9" customFormat="1" ht="24" hidden="1" customHeight="1" thickBot="1">
      <c r="A12" s="19" t="s">
        <v>5</v>
      </c>
      <c r="B12" s="20">
        <v>8161</v>
      </c>
      <c r="C12" s="20">
        <v>68894</v>
      </c>
      <c r="D12" s="20">
        <v>77055</v>
      </c>
      <c r="E12" s="22">
        <v>0.51</v>
      </c>
    </row>
    <row r="13" spans="1:5" s="9" customFormat="1" ht="25.2" customHeight="1" thickBot="1">
      <c r="A13" s="19" t="s">
        <v>6</v>
      </c>
      <c r="B13" s="20">
        <v>0</v>
      </c>
      <c r="C13" s="20">
        <v>792936</v>
      </c>
      <c r="D13" s="20">
        <v>792936</v>
      </c>
      <c r="E13" s="22">
        <v>5.26</v>
      </c>
    </row>
    <row r="14" spans="1:5" s="9" customFormat="1" ht="24" hidden="1" customHeight="1" thickBot="1">
      <c r="A14" s="19" t="s">
        <v>7</v>
      </c>
      <c r="B14" s="20">
        <v>0</v>
      </c>
      <c r="C14" s="20">
        <v>391263</v>
      </c>
      <c r="D14" s="20">
        <v>391263</v>
      </c>
      <c r="E14" s="22">
        <v>2.6</v>
      </c>
    </row>
    <row r="15" spans="1:5" s="9" customFormat="1" ht="24" hidden="1" customHeight="1" thickBot="1">
      <c r="A15" s="19" t="s">
        <v>225</v>
      </c>
      <c r="B15" s="20">
        <v>0</v>
      </c>
      <c r="C15" s="20">
        <v>401317</v>
      </c>
      <c r="D15" s="20">
        <v>401317</v>
      </c>
      <c r="E15" s="22">
        <v>2.66</v>
      </c>
    </row>
    <row r="16" spans="1:5" s="9" customFormat="1" ht="24" hidden="1" customHeight="1" thickBot="1">
      <c r="A16" s="19" t="s">
        <v>226</v>
      </c>
      <c r="B16" s="20">
        <v>0</v>
      </c>
      <c r="C16" s="20">
        <v>356</v>
      </c>
      <c r="D16" s="20">
        <v>356</v>
      </c>
      <c r="E16" s="23">
        <v>0</v>
      </c>
    </row>
    <row r="17" spans="1:5" s="9" customFormat="1" ht="24" hidden="1" customHeight="1" thickBot="1">
      <c r="A17" s="24" t="s">
        <v>227</v>
      </c>
      <c r="B17" s="25">
        <v>0</v>
      </c>
      <c r="C17" s="25">
        <v>0</v>
      </c>
      <c r="D17" s="25">
        <v>0</v>
      </c>
      <c r="E17" s="26">
        <v>0</v>
      </c>
    </row>
    <row r="18" spans="1:5" s="9" customFormat="1" ht="30" customHeight="1" thickBot="1">
      <c r="A18" s="27" t="s">
        <v>228</v>
      </c>
      <c r="B18" s="15">
        <v>7239907</v>
      </c>
      <c r="C18" s="16">
        <v>5899874</v>
      </c>
      <c r="D18" s="17">
        <v>13139781</v>
      </c>
      <c r="E18" s="18">
        <v>87.18</v>
      </c>
    </row>
    <row r="19" spans="1:5" s="9" customFormat="1" ht="30" customHeight="1">
      <c r="A19" s="28" t="s">
        <v>8</v>
      </c>
      <c r="B19" s="20">
        <v>7239907</v>
      </c>
      <c r="C19" s="20">
        <v>5871696</v>
      </c>
      <c r="D19" s="20">
        <v>13111603</v>
      </c>
      <c r="E19" s="22">
        <v>86.99</v>
      </c>
    </row>
    <row r="20" spans="1:5" s="9" customFormat="1" ht="24" hidden="1" customHeight="1" thickBot="1">
      <c r="A20" s="19" t="s">
        <v>229</v>
      </c>
      <c r="B20" s="20">
        <v>257154</v>
      </c>
      <c r="C20" s="20">
        <v>1269298</v>
      </c>
      <c r="D20" s="20">
        <v>1526452</v>
      </c>
      <c r="E20" s="22">
        <v>10.130000000000001</v>
      </c>
    </row>
    <row r="21" spans="1:5" s="9" customFormat="1" ht="24" hidden="1" customHeight="1" thickBot="1">
      <c r="A21" s="19" t="s">
        <v>9</v>
      </c>
      <c r="B21" s="20">
        <v>6754694</v>
      </c>
      <c r="C21" s="20">
        <v>3991097</v>
      </c>
      <c r="D21" s="20">
        <v>10745791</v>
      </c>
      <c r="E21" s="22">
        <v>71.3</v>
      </c>
    </row>
    <row r="22" spans="1:5" s="9" customFormat="1" ht="24" hidden="1" customHeight="1" thickBot="1">
      <c r="A22" s="19" t="s">
        <v>10</v>
      </c>
      <c r="B22" s="20">
        <v>192765</v>
      </c>
      <c r="C22" s="20">
        <v>3650</v>
      </c>
      <c r="D22" s="20">
        <v>196415</v>
      </c>
      <c r="E22" s="22">
        <v>1.3</v>
      </c>
    </row>
    <row r="23" spans="1:5" s="9" customFormat="1" ht="24" hidden="1" customHeight="1" thickBot="1">
      <c r="A23" s="19" t="s">
        <v>11</v>
      </c>
      <c r="B23" s="20">
        <v>18251</v>
      </c>
      <c r="C23" s="20">
        <v>307862</v>
      </c>
      <c r="D23" s="20">
        <v>326113</v>
      </c>
      <c r="E23" s="22">
        <v>2.16</v>
      </c>
    </row>
    <row r="24" spans="1:5" s="9" customFormat="1" ht="24" hidden="1" customHeight="1" thickBot="1">
      <c r="A24" s="19" t="s">
        <v>12</v>
      </c>
      <c r="B24" s="20">
        <v>17043</v>
      </c>
      <c r="C24" s="20">
        <v>299789</v>
      </c>
      <c r="D24" s="20">
        <v>316832</v>
      </c>
      <c r="E24" s="22">
        <v>2.1</v>
      </c>
    </row>
    <row r="25" spans="1:5" s="9" customFormat="1" ht="26.4" customHeight="1" thickBot="1">
      <c r="A25" s="19" t="s">
        <v>13</v>
      </c>
      <c r="B25" s="20">
        <v>0</v>
      </c>
      <c r="C25" s="20">
        <v>28178</v>
      </c>
      <c r="D25" s="20">
        <v>28178</v>
      </c>
      <c r="E25" s="22">
        <v>0.19</v>
      </c>
    </row>
    <row r="26" spans="1:5" s="9" customFormat="1" ht="24" hidden="1" customHeight="1" thickBot="1">
      <c r="A26" s="19" t="s">
        <v>230</v>
      </c>
      <c r="B26" s="20">
        <v>0</v>
      </c>
      <c r="C26" s="20">
        <v>12391</v>
      </c>
      <c r="D26" s="20">
        <v>12391</v>
      </c>
      <c r="E26" s="22">
        <v>0.08</v>
      </c>
    </row>
    <row r="27" spans="1:5" s="9" customFormat="1" ht="24" hidden="1" customHeight="1" thickBot="1">
      <c r="A27" s="19" t="s">
        <v>231</v>
      </c>
      <c r="B27" s="20">
        <v>0</v>
      </c>
      <c r="C27" s="20">
        <v>10259</v>
      </c>
      <c r="D27" s="20">
        <v>10259</v>
      </c>
      <c r="E27" s="22">
        <v>7.0000000000000007E-2</v>
      </c>
    </row>
    <row r="28" spans="1:5" s="9" customFormat="1" ht="24" hidden="1" customHeight="1" thickBot="1">
      <c r="A28" s="19" t="s">
        <v>4</v>
      </c>
      <c r="B28" s="20">
        <v>0</v>
      </c>
      <c r="C28" s="20">
        <v>3422</v>
      </c>
      <c r="D28" s="20">
        <v>3422</v>
      </c>
      <c r="E28" s="22">
        <v>0.02</v>
      </c>
    </row>
    <row r="29" spans="1:5" s="9" customFormat="1" ht="24" hidden="1" customHeight="1" thickBot="1">
      <c r="A29" s="24" t="s">
        <v>5</v>
      </c>
      <c r="B29" s="25">
        <v>0</v>
      </c>
      <c r="C29" s="25">
        <v>2106</v>
      </c>
      <c r="D29" s="25">
        <v>2106</v>
      </c>
      <c r="E29" s="22">
        <v>0.02</v>
      </c>
    </row>
    <row r="30" spans="1:5" s="9" customFormat="1" ht="30" customHeight="1" thickBot="1">
      <c r="A30" s="27" t="s">
        <v>232</v>
      </c>
      <c r="B30" s="17">
        <v>491036</v>
      </c>
      <c r="C30" s="17">
        <v>19960</v>
      </c>
      <c r="D30" s="17">
        <v>510996</v>
      </c>
      <c r="E30" s="18">
        <v>3.39</v>
      </c>
    </row>
    <row r="31" spans="1:5" s="9" customFormat="1" ht="30" customHeight="1">
      <c r="A31" s="29" t="s">
        <v>224</v>
      </c>
      <c r="B31" s="20">
        <v>13097</v>
      </c>
      <c r="C31" s="20">
        <v>366</v>
      </c>
      <c r="D31" s="20">
        <v>13463</v>
      </c>
      <c r="E31" s="21">
        <v>0.09</v>
      </c>
    </row>
    <row r="32" spans="1:5" s="9" customFormat="1" ht="30" customHeight="1" thickBot="1">
      <c r="A32" s="24" t="s">
        <v>233</v>
      </c>
      <c r="B32" s="25">
        <v>477939</v>
      </c>
      <c r="C32" s="25">
        <v>19594</v>
      </c>
      <c r="D32" s="25">
        <v>497533</v>
      </c>
      <c r="E32" s="22">
        <v>3.3</v>
      </c>
    </row>
    <row r="33" spans="1:5" s="9" customFormat="1" ht="30" customHeight="1" thickBot="1">
      <c r="A33" s="27" t="s">
        <v>234</v>
      </c>
      <c r="B33" s="17">
        <v>817</v>
      </c>
      <c r="C33" s="17">
        <v>13794</v>
      </c>
      <c r="D33" s="17">
        <v>14611</v>
      </c>
      <c r="E33" s="18">
        <v>0.1</v>
      </c>
    </row>
    <row r="34" spans="1:5" s="9" customFormat="1" ht="30" customHeight="1">
      <c r="A34" s="29" t="s">
        <v>224</v>
      </c>
      <c r="B34" s="20">
        <v>0</v>
      </c>
      <c r="C34" s="20">
        <v>8430</v>
      </c>
      <c r="D34" s="20">
        <v>8430</v>
      </c>
      <c r="E34" s="22">
        <v>0.06</v>
      </c>
    </row>
    <row r="35" spans="1:5" s="9" customFormat="1" ht="30" customHeight="1" thickBot="1">
      <c r="A35" s="24" t="s">
        <v>233</v>
      </c>
      <c r="B35" s="25">
        <v>817</v>
      </c>
      <c r="C35" s="25">
        <v>5364</v>
      </c>
      <c r="D35" s="25">
        <v>6181</v>
      </c>
      <c r="E35" s="22">
        <v>0.04</v>
      </c>
    </row>
    <row r="36" spans="1:5" s="9" customFormat="1" ht="30" customHeight="1" thickBot="1">
      <c r="A36" s="30" t="s">
        <v>235</v>
      </c>
      <c r="B36" s="17">
        <v>8097607</v>
      </c>
      <c r="C36" s="17">
        <v>6966302</v>
      </c>
      <c r="D36" s="17">
        <v>15063909</v>
      </c>
      <c r="E36" s="18">
        <v>99.95</v>
      </c>
    </row>
    <row r="37" spans="1:5" s="9" customFormat="1" ht="30" customHeight="1" thickBot="1">
      <c r="A37" s="31" t="s">
        <v>14</v>
      </c>
      <c r="B37" s="17">
        <v>0</v>
      </c>
      <c r="C37" s="17">
        <v>7933</v>
      </c>
      <c r="D37" s="17">
        <v>7933</v>
      </c>
      <c r="E37" s="32">
        <v>0.05</v>
      </c>
    </row>
    <row r="38" spans="1:5" s="9" customFormat="1" ht="24" hidden="1" customHeight="1" thickBot="1">
      <c r="A38" s="33" t="s">
        <v>236</v>
      </c>
      <c r="B38" s="20">
        <v>0</v>
      </c>
      <c r="C38" s="20">
        <v>7933</v>
      </c>
      <c r="D38" s="20">
        <v>7933</v>
      </c>
      <c r="E38" s="21">
        <v>0.05</v>
      </c>
    </row>
    <row r="39" spans="1:5" s="9" customFormat="1" ht="24" hidden="1" customHeight="1" thickBot="1">
      <c r="A39" s="34" t="s">
        <v>237</v>
      </c>
      <c r="B39" s="20">
        <v>0</v>
      </c>
      <c r="C39" s="20">
        <v>0</v>
      </c>
      <c r="D39" s="20">
        <v>0</v>
      </c>
      <c r="E39" s="26">
        <v>0</v>
      </c>
    </row>
    <row r="40" spans="1:5" s="9" customFormat="1" ht="24" hidden="1" customHeight="1" thickBot="1">
      <c r="A40" s="19" t="s">
        <v>238</v>
      </c>
      <c r="B40" s="20">
        <v>0</v>
      </c>
      <c r="C40" s="20">
        <v>0</v>
      </c>
      <c r="D40" s="20">
        <v>0</v>
      </c>
      <c r="E40" s="26">
        <v>0</v>
      </c>
    </row>
    <row r="41" spans="1:5" s="9" customFormat="1" ht="24" hidden="1" customHeight="1" thickBot="1">
      <c r="A41" s="35" t="s">
        <v>239</v>
      </c>
      <c r="B41" s="25">
        <v>0</v>
      </c>
      <c r="C41" s="25">
        <v>0</v>
      </c>
      <c r="D41" s="25">
        <v>0</v>
      </c>
      <c r="E41" s="26">
        <v>0</v>
      </c>
    </row>
    <row r="42" spans="1:5" s="9" customFormat="1" ht="30" customHeight="1" thickBot="1">
      <c r="A42" s="31" t="s">
        <v>240</v>
      </c>
      <c r="B42" s="36">
        <v>0</v>
      </c>
      <c r="C42" s="36">
        <v>0</v>
      </c>
      <c r="D42" s="36">
        <v>0</v>
      </c>
      <c r="E42" s="37">
        <v>0</v>
      </c>
    </row>
    <row r="43" spans="1:5" s="9" customFormat="1" ht="24" hidden="1" customHeight="1" thickBot="1">
      <c r="A43" s="38" t="s">
        <v>241</v>
      </c>
      <c r="B43" s="20">
        <v>0</v>
      </c>
      <c r="C43" s="20">
        <v>0</v>
      </c>
      <c r="D43" s="20">
        <v>0</v>
      </c>
      <c r="E43" s="26">
        <v>0</v>
      </c>
    </row>
    <row r="44" spans="1:5" s="9" customFormat="1" ht="24" hidden="1" customHeight="1" thickBot="1">
      <c r="A44" s="39" t="s">
        <v>242</v>
      </c>
      <c r="B44" s="40">
        <v>0</v>
      </c>
      <c r="C44" s="40">
        <v>0</v>
      </c>
      <c r="D44" s="40">
        <v>0</v>
      </c>
      <c r="E44" s="26">
        <v>0</v>
      </c>
    </row>
    <row r="45" spans="1:5" s="9" customFormat="1" ht="24" hidden="1" customHeight="1" thickBot="1">
      <c r="A45" s="41" t="s">
        <v>243</v>
      </c>
      <c r="B45" s="42">
        <v>0</v>
      </c>
      <c r="C45" s="42">
        <v>0</v>
      </c>
      <c r="D45" s="42">
        <v>0</v>
      </c>
      <c r="E45" s="26">
        <v>0</v>
      </c>
    </row>
    <row r="46" spans="1:5" s="9" customFormat="1" ht="30" customHeight="1" thickBot="1">
      <c r="A46" s="30" t="s">
        <v>15</v>
      </c>
      <c r="B46" s="17">
        <v>8097607</v>
      </c>
      <c r="C46" s="17">
        <v>6974235</v>
      </c>
      <c r="D46" s="17">
        <v>15071842</v>
      </c>
      <c r="E46" s="18">
        <v>100</v>
      </c>
    </row>
    <row r="47" spans="1:5" ht="21" customHeight="1">
      <c r="A47" s="2" t="s">
        <v>244</v>
      </c>
      <c r="B47" s="43"/>
      <c r="C47" s="43"/>
      <c r="D47" s="43"/>
      <c r="E47" s="44"/>
    </row>
    <row r="48" spans="1:5" ht="15.6" customHeight="1">
      <c r="A48" s="45" t="s">
        <v>245</v>
      </c>
      <c r="B48" s="45"/>
      <c r="C48" s="45"/>
      <c r="D48" s="45"/>
      <c r="E48" s="45"/>
    </row>
    <row r="49" spans="1:5" ht="19.95" customHeight="1">
      <c r="A49" s="45" t="s">
        <v>246</v>
      </c>
      <c r="B49" s="45"/>
      <c r="C49" s="45"/>
      <c r="D49" s="45"/>
      <c r="E49" s="45"/>
    </row>
    <row r="50" spans="1:5">
      <c r="A50" s="45"/>
      <c r="B50" s="45"/>
      <c r="C50" s="45"/>
      <c r="D50" s="45"/>
      <c r="E50" s="45"/>
    </row>
    <row r="51" spans="1:5">
      <c r="A51" s="45"/>
      <c r="B51" s="45"/>
      <c r="C51" s="45"/>
      <c r="D51" s="45"/>
      <c r="E51" s="45"/>
    </row>
    <row r="52" spans="1:5">
      <c r="A52" s="45"/>
      <c r="B52" s="45"/>
      <c r="C52" s="45"/>
      <c r="D52" s="45"/>
      <c r="E52" s="45"/>
    </row>
    <row r="53" spans="1:5">
      <c r="A53" s="45"/>
      <c r="B53" s="45"/>
      <c r="C53" s="45"/>
      <c r="D53" s="45"/>
      <c r="E53" s="45"/>
    </row>
    <row r="54" spans="1:5">
      <c r="A54" s="1"/>
      <c r="B54" s="45"/>
      <c r="C54" s="45"/>
      <c r="D54" s="45"/>
      <c r="E54" s="45"/>
    </row>
    <row r="55" spans="1:5" ht="28.2">
      <c r="A55" s="180" t="s">
        <v>247</v>
      </c>
      <c r="B55" s="180"/>
      <c r="C55" s="180"/>
      <c r="D55" s="180"/>
      <c r="E55" s="180"/>
    </row>
    <row r="56" spans="1:5" ht="28.8" thickBot="1">
      <c r="A56" s="1"/>
      <c r="B56" s="46"/>
      <c r="C56" s="46"/>
      <c r="D56" s="182" t="s">
        <v>248</v>
      </c>
      <c r="E56" s="182"/>
    </row>
    <row r="57" spans="1:5" ht="41.4" customHeight="1">
      <c r="A57" s="174" t="s">
        <v>249</v>
      </c>
      <c r="B57" s="175"/>
      <c r="C57" s="47" t="s">
        <v>250</v>
      </c>
      <c r="D57" s="48" t="s">
        <v>251</v>
      </c>
      <c r="E57" s="49" t="s">
        <v>1</v>
      </c>
    </row>
    <row r="58" spans="1:5" ht="35.4" customHeight="1">
      <c r="A58" s="176" t="s">
        <v>252</v>
      </c>
      <c r="B58" s="50" t="s">
        <v>253</v>
      </c>
      <c r="C58" s="51">
        <v>8097607</v>
      </c>
      <c r="D58" s="51">
        <v>6974235</v>
      </c>
      <c r="E58" s="52">
        <v>15071842</v>
      </c>
    </row>
    <row r="59" spans="1:5" ht="35.4" customHeight="1">
      <c r="A59" s="177"/>
      <c r="B59" s="50" t="s">
        <v>254</v>
      </c>
      <c r="C59" s="53">
        <f>+C58/E58*100</f>
        <v>53.726724311467699</v>
      </c>
      <c r="D59" s="53">
        <f>+D58/E58*100</f>
        <v>46.273275688532294</v>
      </c>
      <c r="E59" s="54">
        <v>100</v>
      </c>
    </row>
    <row r="60" spans="1:5" ht="35.4" customHeight="1">
      <c r="A60" s="176" t="s">
        <v>16</v>
      </c>
      <c r="B60" s="50" t="s">
        <v>253</v>
      </c>
      <c r="C60" s="51" t="s">
        <v>255</v>
      </c>
      <c r="D60" s="51" t="s">
        <v>256</v>
      </c>
      <c r="E60" s="52" t="s">
        <v>257</v>
      </c>
    </row>
    <row r="61" spans="1:5" ht="35.4" customHeight="1">
      <c r="A61" s="177"/>
      <c r="B61" s="55" t="s">
        <v>254</v>
      </c>
      <c r="C61" s="53" t="s">
        <v>258</v>
      </c>
      <c r="D61" s="53" t="s">
        <v>259</v>
      </c>
      <c r="E61" s="54">
        <v>100</v>
      </c>
    </row>
    <row r="62" spans="1:5" ht="35.4" customHeight="1">
      <c r="A62" s="176" t="s">
        <v>260</v>
      </c>
      <c r="B62" s="56" t="s">
        <v>261</v>
      </c>
      <c r="C62" s="57">
        <v>1984442</v>
      </c>
      <c r="D62" s="57">
        <v>293888</v>
      </c>
      <c r="E62" s="58">
        <v>2278330</v>
      </c>
    </row>
    <row r="63" spans="1:5" ht="35.4" customHeight="1" thickBot="1">
      <c r="A63" s="178"/>
      <c r="B63" s="59" t="s">
        <v>262</v>
      </c>
      <c r="C63" s="60">
        <v>32.461777164529337</v>
      </c>
      <c r="D63" s="60">
        <v>4.4000000000000004</v>
      </c>
      <c r="E63" s="61">
        <v>17.805095270165065</v>
      </c>
    </row>
    <row r="64" spans="1:5" ht="16.95" customHeight="1">
      <c r="A64" s="45" t="s">
        <v>263</v>
      </c>
      <c r="B64" s="62"/>
      <c r="C64" s="62"/>
      <c r="D64" s="62"/>
      <c r="E64" s="62"/>
    </row>
    <row r="65" spans="1:5" ht="32.4" customHeight="1">
      <c r="A65" s="63"/>
      <c r="B65" s="64"/>
      <c r="C65" s="64"/>
      <c r="D65" s="64"/>
      <c r="E65" s="65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A5" sqref="A5"/>
    </sheetView>
  </sheetViews>
  <sheetFormatPr defaultRowHeight="16.2"/>
  <cols>
    <col min="1" max="1" width="51.81640625" style="73" customWidth="1"/>
    <col min="2" max="2" width="13.6328125" style="74" customWidth="1"/>
    <col min="3" max="3" width="11" style="74" customWidth="1"/>
    <col min="4" max="4" width="13.08984375" style="75" customWidth="1"/>
    <col min="5" max="5" width="10.81640625" style="138" customWidth="1"/>
    <col min="6" max="6" width="13.36328125" style="72" customWidth="1"/>
    <col min="7" max="7" width="10.90625" style="67" customWidth="1"/>
    <col min="8" max="240" width="8.90625" style="67"/>
    <col min="241" max="241" width="51.81640625" style="67" customWidth="1"/>
    <col min="242" max="242" width="13.6328125" style="67" customWidth="1"/>
    <col min="243" max="243" width="11" style="67" customWidth="1"/>
    <col min="244" max="244" width="13.08984375" style="67" customWidth="1"/>
    <col min="245" max="245" width="10.81640625" style="67" customWidth="1"/>
    <col min="246" max="246" width="13.36328125" style="67" customWidth="1"/>
    <col min="247" max="247" width="10.90625" style="67" customWidth="1"/>
    <col min="248" max="249" width="11.1796875" style="67" bestFit="1" customWidth="1"/>
    <col min="250" max="252" width="8.90625" style="67"/>
    <col min="253" max="253" width="12.1796875" style="67" bestFit="1" customWidth="1"/>
    <col min="254" max="255" width="11.1796875" style="67" bestFit="1" customWidth="1"/>
    <col min="256" max="496" width="8.90625" style="67"/>
    <col min="497" max="497" width="51.81640625" style="67" customWidth="1"/>
    <col min="498" max="498" width="13.6328125" style="67" customWidth="1"/>
    <col min="499" max="499" width="11" style="67" customWidth="1"/>
    <col min="500" max="500" width="13.08984375" style="67" customWidth="1"/>
    <col min="501" max="501" width="10.81640625" style="67" customWidth="1"/>
    <col min="502" max="502" width="13.36328125" style="67" customWidth="1"/>
    <col min="503" max="503" width="10.90625" style="67" customWidth="1"/>
    <col min="504" max="505" width="11.1796875" style="67" bestFit="1" customWidth="1"/>
    <col min="506" max="508" width="8.90625" style="67"/>
    <col min="509" max="509" width="12.1796875" style="67" bestFit="1" customWidth="1"/>
    <col min="510" max="511" width="11.1796875" style="67" bestFit="1" customWidth="1"/>
    <col min="512" max="752" width="8.90625" style="67"/>
    <col min="753" max="753" width="51.81640625" style="67" customWidth="1"/>
    <col min="754" max="754" width="13.6328125" style="67" customWidth="1"/>
    <col min="755" max="755" width="11" style="67" customWidth="1"/>
    <col min="756" max="756" width="13.08984375" style="67" customWidth="1"/>
    <col min="757" max="757" width="10.81640625" style="67" customWidth="1"/>
    <col min="758" max="758" width="13.36328125" style="67" customWidth="1"/>
    <col min="759" max="759" width="10.90625" style="67" customWidth="1"/>
    <col min="760" max="761" width="11.1796875" style="67" bestFit="1" customWidth="1"/>
    <col min="762" max="764" width="8.90625" style="67"/>
    <col min="765" max="765" width="12.1796875" style="67" bestFit="1" customWidth="1"/>
    <col min="766" max="767" width="11.1796875" style="67" bestFit="1" customWidth="1"/>
    <col min="768" max="1008" width="8.90625" style="67"/>
    <col min="1009" max="1009" width="51.81640625" style="67" customWidth="1"/>
    <col min="1010" max="1010" width="13.6328125" style="67" customWidth="1"/>
    <col min="1011" max="1011" width="11" style="67" customWidth="1"/>
    <col min="1012" max="1012" width="13.08984375" style="67" customWidth="1"/>
    <col min="1013" max="1013" width="10.81640625" style="67" customWidth="1"/>
    <col min="1014" max="1014" width="13.36328125" style="67" customWidth="1"/>
    <col min="1015" max="1015" width="10.90625" style="67" customWidth="1"/>
    <col min="1016" max="1017" width="11.1796875" style="67" bestFit="1" customWidth="1"/>
    <col min="1018" max="1020" width="8.90625" style="67"/>
    <col min="1021" max="1021" width="12.1796875" style="67" bestFit="1" customWidth="1"/>
    <col min="1022" max="1023" width="11.1796875" style="67" bestFit="1" customWidth="1"/>
    <col min="1024" max="1264" width="8.90625" style="67"/>
    <col min="1265" max="1265" width="51.81640625" style="67" customWidth="1"/>
    <col min="1266" max="1266" width="13.6328125" style="67" customWidth="1"/>
    <col min="1267" max="1267" width="11" style="67" customWidth="1"/>
    <col min="1268" max="1268" width="13.08984375" style="67" customWidth="1"/>
    <col min="1269" max="1269" width="10.81640625" style="67" customWidth="1"/>
    <col min="1270" max="1270" width="13.36328125" style="67" customWidth="1"/>
    <col min="1271" max="1271" width="10.90625" style="67" customWidth="1"/>
    <col min="1272" max="1273" width="11.1796875" style="67" bestFit="1" customWidth="1"/>
    <col min="1274" max="1276" width="8.90625" style="67"/>
    <col min="1277" max="1277" width="12.1796875" style="67" bestFit="1" customWidth="1"/>
    <col min="1278" max="1279" width="11.1796875" style="67" bestFit="1" customWidth="1"/>
    <col min="1280" max="1520" width="8.90625" style="67"/>
    <col min="1521" max="1521" width="51.81640625" style="67" customWidth="1"/>
    <col min="1522" max="1522" width="13.6328125" style="67" customWidth="1"/>
    <col min="1523" max="1523" width="11" style="67" customWidth="1"/>
    <col min="1524" max="1524" width="13.08984375" style="67" customWidth="1"/>
    <col min="1525" max="1525" width="10.81640625" style="67" customWidth="1"/>
    <col min="1526" max="1526" width="13.36328125" style="67" customWidth="1"/>
    <col min="1527" max="1527" width="10.90625" style="67" customWidth="1"/>
    <col min="1528" max="1529" width="11.1796875" style="67" bestFit="1" customWidth="1"/>
    <col min="1530" max="1532" width="8.90625" style="67"/>
    <col min="1533" max="1533" width="12.1796875" style="67" bestFit="1" customWidth="1"/>
    <col min="1534" max="1535" width="11.1796875" style="67" bestFit="1" customWidth="1"/>
    <col min="1536" max="1776" width="8.90625" style="67"/>
    <col min="1777" max="1777" width="51.81640625" style="67" customWidth="1"/>
    <col min="1778" max="1778" width="13.6328125" style="67" customWidth="1"/>
    <col min="1779" max="1779" width="11" style="67" customWidth="1"/>
    <col min="1780" max="1780" width="13.08984375" style="67" customWidth="1"/>
    <col min="1781" max="1781" width="10.81640625" style="67" customWidth="1"/>
    <col min="1782" max="1782" width="13.36328125" style="67" customWidth="1"/>
    <col min="1783" max="1783" width="10.90625" style="67" customWidth="1"/>
    <col min="1784" max="1785" width="11.1796875" style="67" bestFit="1" customWidth="1"/>
    <col min="1786" max="1788" width="8.90625" style="67"/>
    <col min="1789" max="1789" width="12.1796875" style="67" bestFit="1" customWidth="1"/>
    <col min="1790" max="1791" width="11.1796875" style="67" bestFit="1" customWidth="1"/>
    <col min="1792" max="2032" width="8.90625" style="67"/>
    <col min="2033" max="2033" width="51.81640625" style="67" customWidth="1"/>
    <col min="2034" max="2034" width="13.6328125" style="67" customWidth="1"/>
    <col min="2035" max="2035" width="11" style="67" customWidth="1"/>
    <col min="2036" max="2036" width="13.08984375" style="67" customWidth="1"/>
    <col min="2037" max="2037" width="10.81640625" style="67" customWidth="1"/>
    <col min="2038" max="2038" width="13.36328125" style="67" customWidth="1"/>
    <col min="2039" max="2039" width="10.90625" style="67" customWidth="1"/>
    <col min="2040" max="2041" width="11.1796875" style="67" bestFit="1" customWidth="1"/>
    <col min="2042" max="2044" width="8.90625" style="67"/>
    <col min="2045" max="2045" width="12.1796875" style="67" bestFit="1" customWidth="1"/>
    <col min="2046" max="2047" width="11.1796875" style="67" bestFit="1" customWidth="1"/>
    <col min="2048" max="2288" width="8.90625" style="67"/>
    <col min="2289" max="2289" width="51.81640625" style="67" customWidth="1"/>
    <col min="2290" max="2290" width="13.6328125" style="67" customWidth="1"/>
    <col min="2291" max="2291" width="11" style="67" customWidth="1"/>
    <col min="2292" max="2292" width="13.08984375" style="67" customWidth="1"/>
    <col min="2293" max="2293" width="10.81640625" style="67" customWidth="1"/>
    <col min="2294" max="2294" width="13.36328125" style="67" customWidth="1"/>
    <col min="2295" max="2295" width="10.90625" style="67" customWidth="1"/>
    <col min="2296" max="2297" width="11.1796875" style="67" bestFit="1" customWidth="1"/>
    <col min="2298" max="2300" width="8.90625" style="67"/>
    <col min="2301" max="2301" width="12.1796875" style="67" bestFit="1" customWidth="1"/>
    <col min="2302" max="2303" width="11.1796875" style="67" bestFit="1" customWidth="1"/>
    <col min="2304" max="2544" width="8.90625" style="67"/>
    <col min="2545" max="2545" width="51.81640625" style="67" customWidth="1"/>
    <col min="2546" max="2546" width="13.6328125" style="67" customWidth="1"/>
    <col min="2547" max="2547" width="11" style="67" customWidth="1"/>
    <col min="2548" max="2548" width="13.08984375" style="67" customWidth="1"/>
    <col min="2549" max="2549" width="10.81640625" style="67" customWidth="1"/>
    <col min="2550" max="2550" width="13.36328125" style="67" customWidth="1"/>
    <col min="2551" max="2551" width="10.90625" style="67" customWidth="1"/>
    <col min="2552" max="2553" width="11.1796875" style="67" bestFit="1" customWidth="1"/>
    <col min="2554" max="2556" width="8.90625" style="67"/>
    <col min="2557" max="2557" width="12.1796875" style="67" bestFit="1" customWidth="1"/>
    <col min="2558" max="2559" width="11.1796875" style="67" bestFit="1" customWidth="1"/>
    <col min="2560" max="2800" width="8.90625" style="67"/>
    <col min="2801" max="2801" width="51.81640625" style="67" customWidth="1"/>
    <col min="2802" max="2802" width="13.6328125" style="67" customWidth="1"/>
    <col min="2803" max="2803" width="11" style="67" customWidth="1"/>
    <col min="2804" max="2804" width="13.08984375" style="67" customWidth="1"/>
    <col min="2805" max="2805" width="10.81640625" style="67" customWidth="1"/>
    <col min="2806" max="2806" width="13.36328125" style="67" customWidth="1"/>
    <col min="2807" max="2807" width="10.90625" style="67" customWidth="1"/>
    <col min="2808" max="2809" width="11.1796875" style="67" bestFit="1" customWidth="1"/>
    <col min="2810" max="2812" width="8.90625" style="67"/>
    <col min="2813" max="2813" width="12.1796875" style="67" bestFit="1" customWidth="1"/>
    <col min="2814" max="2815" width="11.1796875" style="67" bestFit="1" customWidth="1"/>
    <col min="2816" max="3056" width="8.90625" style="67"/>
    <col min="3057" max="3057" width="51.81640625" style="67" customWidth="1"/>
    <col min="3058" max="3058" width="13.6328125" style="67" customWidth="1"/>
    <col min="3059" max="3059" width="11" style="67" customWidth="1"/>
    <col min="3060" max="3060" width="13.08984375" style="67" customWidth="1"/>
    <col min="3061" max="3061" width="10.81640625" style="67" customWidth="1"/>
    <col min="3062" max="3062" width="13.36328125" style="67" customWidth="1"/>
    <col min="3063" max="3063" width="10.90625" style="67" customWidth="1"/>
    <col min="3064" max="3065" width="11.1796875" style="67" bestFit="1" customWidth="1"/>
    <col min="3066" max="3068" width="8.90625" style="67"/>
    <col min="3069" max="3069" width="12.1796875" style="67" bestFit="1" customWidth="1"/>
    <col min="3070" max="3071" width="11.1796875" style="67" bestFit="1" customWidth="1"/>
    <col min="3072" max="3312" width="8.90625" style="67"/>
    <col min="3313" max="3313" width="51.81640625" style="67" customWidth="1"/>
    <col min="3314" max="3314" width="13.6328125" style="67" customWidth="1"/>
    <col min="3315" max="3315" width="11" style="67" customWidth="1"/>
    <col min="3316" max="3316" width="13.08984375" style="67" customWidth="1"/>
    <col min="3317" max="3317" width="10.81640625" style="67" customWidth="1"/>
    <col min="3318" max="3318" width="13.36328125" style="67" customWidth="1"/>
    <col min="3319" max="3319" width="10.90625" style="67" customWidth="1"/>
    <col min="3320" max="3321" width="11.1796875" style="67" bestFit="1" customWidth="1"/>
    <col min="3322" max="3324" width="8.90625" style="67"/>
    <col min="3325" max="3325" width="12.1796875" style="67" bestFit="1" customWidth="1"/>
    <col min="3326" max="3327" width="11.1796875" style="67" bestFit="1" customWidth="1"/>
    <col min="3328" max="3568" width="8.90625" style="67"/>
    <col min="3569" max="3569" width="51.81640625" style="67" customWidth="1"/>
    <col min="3570" max="3570" width="13.6328125" style="67" customWidth="1"/>
    <col min="3571" max="3571" width="11" style="67" customWidth="1"/>
    <col min="3572" max="3572" width="13.08984375" style="67" customWidth="1"/>
    <col min="3573" max="3573" width="10.81640625" style="67" customWidth="1"/>
    <col min="3574" max="3574" width="13.36328125" style="67" customWidth="1"/>
    <col min="3575" max="3575" width="10.90625" style="67" customWidth="1"/>
    <col min="3576" max="3577" width="11.1796875" style="67" bestFit="1" customWidth="1"/>
    <col min="3578" max="3580" width="8.90625" style="67"/>
    <col min="3581" max="3581" width="12.1796875" style="67" bestFit="1" customWidth="1"/>
    <col min="3582" max="3583" width="11.1796875" style="67" bestFit="1" customWidth="1"/>
    <col min="3584" max="3824" width="8.90625" style="67"/>
    <col min="3825" max="3825" width="51.81640625" style="67" customWidth="1"/>
    <col min="3826" max="3826" width="13.6328125" style="67" customWidth="1"/>
    <col min="3827" max="3827" width="11" style="67" customWidth="1"/>
    <col min="3828" max="3828" width="13.08984375" style="67" customWidth="1"/>
    <col min="3829" max="3829" width="10.81640625" style="67" customWidth="1"/>
    <col min="3830" max="3830" width="13.36328125" style="67" customWidth="1"/>
    <col min="3831" max="3831" width="10.90625" style="67" customWidth="1"/>
    <col min="3832" max="3833" width="11.1796875" style="67" bestFit="1" customWidth="1"/>
    <col min="3834" max="3836" width="8.90625" style="67"/>
    <col min="3837" max="3837" width="12.1796875" style="67" bestFit="1" customWidth="1"/>
    <col min="3838" max="3839" width="11.1796875" style="67" bestFit="1" customWidth="1"/>
    <col min="3840" max="4080" width="8.90625" style="67"/>
    <col min="4081" max="4081" width="51.81640625" style="67" customWidth="1"/>
    <col min="4082" max="4082" width="13.6328125" style="67" customWidth="1"/>
    <col min="4083" max="4083" width="11" style="67" customWidth="1"/>
    <col min="4084" max="4084" width="13.08984375" style="67" customWidth="1"/>
    <col min="4085" max="4085" width="10.81640625" style="67" customWidth="1"/>
    <col min="4086" max="4086" width="13.36328125" style="67" customWidth="1"/>
    <col min="4087" max="4087" width="10.90625" style="67" customWidth="1"/>
    <col min="4088" max="4089" width="11.1796875" style="67" bestFit="1" customWidth="1"/>
    <col min="4090" max="4092" width="8.90625" style="67"/>
    <col min="4093" max="4093" width="12.1796875" style="67" bestFit="1" customWidth="1"/>
    <col min="4094" max="4095" width="11.1796875" style="67" bestFit="1" customWidth="1"/>
    <col min="4096" max="4336" width="8.90625" style="67"/>
    <col min="4337" max="4337" width="51.81640625" style="67" customWidth="1"/>
    <col min="4338" max="4338" width="13.6328125" style="67" customWidth="1"/>
    <col min="4339" max="4339" width="11" style="67" customWidth="1"/>
    <col min="4340" max="4340" width="13.08984375" style="67" customWidth="1"/>
    <col min="4341" max="4341" width="10.81640625" style="67" customWidth="1"/>
    <col min="4342" max="4342" width="13.36328125" style="67" customWidth="1"/>
    <col min="4343" max="4343" width="10.90625" style="67" customWidth="1"/>
    <col min="4344" max="4345" width="11.1796875" style="67" bestFit="1" customWidth="1"/>
    <col min="4346" max="4348" width="8.90625" style="67"/>
    <col min="4349" max="4349" width="12.1796875" style="67" bestFit="1" customWidth="1"/>
    <col min="4350" max="4351" width="11.1796875" style="67" bestFit="1" customWidth="1"/>
    <col min="4352" max="4592" width="8.90625" style="67"/>
    <col min="4593" max="4593" width="51.81640625" style="67" customWidth="1"/>
    <col min="4594" max="4594" width="13.6328125" style="67" customWidth="1"/>
    <col min="4595" max="4595" width="11" style="67" customWidth="1"/>
    <col min="4596" max="4596" width="13.08984375" style="67" customWidth="1"/>
    <col min="4597" max="4597" width="10.81640625" style="67" customWidth="1"/>
    <col min="4598" max="4598" width="13.36328125" style="67" customWidth="1"/>
    <col min="4599" max="4599" width="10.90625" style="67" customWidth="1"/>
    <col min="4600" max="4601" width="11.1796875" style="67" bestFit="1" customWidth="1"/>
    <col min="4602" max="4604" width="8.90625" style="67"/>
    <col min="4605" max="4605" width="12.1796875" style="67" bestFit="1" customWidth="1"/>
    <col min="4606" max="4607" width="11.1796875" style="67" bestFit="1" customWidth="1"/>
    <col min="4608" max="4848" width="8.90625" style="67"/>
    <col min="4849" max="4849" width="51.81640625" style="67" customWidth="1"/>
    <col min="4850" max="4850" width="13.6328125" style="67" customWidth="1"/>
    <col min="4851" max="4851" width="11" style="67" customWidth="1"/>
    <col min="4852" max="4852" width="13.08984375" style="67" customWidth="1"/>
    <col min="4853" max="4853" width="10.81640625" style="67" customWidth="1"/>
    <col min="4854" max="4854" width="13.36328125" style="67" customWidth="1"/>
    <col min="4855" max="4855" width="10.90625" style="67" customWidth="1"/>
    <col min="4856" max="4857" width="11.1796875" style="67" bestFit="1" customWidth="1"/>
    <col min="4858" max="4860" width="8.90625" style="67"/>
    <col min="4861" max="4861" width="12.1796875" style="67" bestFit="1" customWidth="1"/>
    <col min="4862" max="4863" width="11.1796875" style="67" bestFit="1" customWidth="1"/>
    <col min="4864" max="5104" width="8.90625" style="67"/>
    <col min="5105" max="5105" width="51.81640625" style="67" customWidth="1"/>
    <col min="5106" max="5106" width="13.6328125" style="67" customWidth="1"/>
    <col min="5107" max="5107" width="11" style="67" customWidth="1"/>
    <col min="5108" max="5108" width="13.08984375" style="67" customWidth="1"/>
    <col min="5109" max="5109" width="10.81640625" style="67" customWidth="1"/>
    <col min="5110" max="5110" width="13.36328125" style="67" customWidth="1"/>
    <col min="5111" max="5111" width="10.90625" style="67" customWidth="1"/>
    <col min="5112" max="5113" width="11.1796875" style="67" bestFit="1" customWidth="1"/>
    <col min="5114" max="5116" width="8.90625" style="67"/>
    <col min="5117" max="5117" width="12.1796875" style="67" bestFit="1" customWidth="1"/>
    <col min="5118" max="5119" width="11.1796875" style="67" bestFit="1" customWidth="1"/>
    <col min="5120" max="5360" width="8.90625" style="67"/>
    <col min="5361" max="5361" width="51.81640625" style="67" customWidth="1"/>
    <col min="5362" max="5362" width="13.6328125" style="67" customWidth="1"/>
    <col min="5363" max="5363" width="11" style="67" customWidth="1"/>
    <col min="5364" max="5364" width="13.08984375" style="67" customWidth="1"/>
    <col min="5365" max="5365" width="10.81640625" style="67" customWidth="1"/>
    <col min="5366" max="5366" width="13.36328125" style="67" customWidth="1"/>
    <col min="5367" max="5367" width="10.90625" style="67" customWidth="1"/>
    <col min="5368" max="5369" width="11.1796875" style="67" bestFit="1" customWidth="1"/>
    <col min="5370" max="5372" width="8.90625" style="67"/>
    <col min="5373" max="5373" width="12.1796875" style="67" bestFit="1" customWidth="1"/>
    <col min="5374" max="5375" width="11.1796875" style="67" bestFit="1" customWidth="1"/>
    <col min="5376" max="5616" width="8.90625" style="67"/>
    <col min="5617" max="5617" width="51.81640625" style="67" customWidth="1"/>
    <col min="5618" max="5618" width="13.6328125" style="67" customWidth="1"/>
    <col min="5619" max="5619" width="11" style="67" customWidth="1"/>
    <col min="5620" max="5620" width="13.08984375" style="67" customWidth="1"/>
    <col min="5621" max="5621" width="10.81640625" style="67" customWidth="1"/>
    <col min="5622" max="5622" width="13.36328125" style="67" customWidth="1"/>
    <col min="5623" max="5623" width="10.90625" style="67" customWidth="1"/>
    <col min="5624" max="5625" width="11.1796875" style="67" bestFit="1" customWidth="1"/>
    <col min="5626" max="5628" width="8.90625" style="67"/>
    <col min="5629" max="5629" width="12.1796875" style="67" bestFit="1" customWidth="1"/>
    <col min="5630" max="5631" width="11.1796875" style="67" bestFit="1" customWidth="1"/>
    <col min="5632" max="5872" width="8.90625" style="67"/>
    <col min="5873" max="5873" width="51.81640625" style="67" customWidth="1"/>
    <col min="5874" max="5874" width="13.6328125" style="67" customWidth="1"/>
    <col min="5875" max="5875" width="11" style="67" customWidth="1"/>
    <col min="5876" max="5876" width="13.08984375" style="67" customWidth="1"/>
    <col min="5877" max="5877" width="10.81640625" style="67" customWidth="1"/>
    <col min="5878" max="5878" width="13.36328125" style="67" customWidth="1"/>
    <col min="5879" max="5879" width="10.90625" style="67" customWidth="1"/>
    <col min="5880" max="5881" width="11.1796875" style="67" bestFit="1" customWidth="1"/>
    <col min="5882" max="5884" width="8.90625" style="67"/>
    <col min="5885" max="5885" width="12.1796875" style="67" bestFit="1" customWidth="1"/>
    <col min="5886" max="5887" width="11.1796875" style="67" bestFit="1" customWidth="1"/>
    <col min="5888" max="6128" width="8.90625" style="67"/>
    <col min="6129" max="6129" width="51.81640625" style="67" customWidth="1"/>
    <col min="6130" max="6130" width="13.6328125" style="67" customWidth="1"/>
    <col min="6131" max="6131" width="11" style="67" customWidth="1"/>
    <col min="6132" max="6132" width="13.08984375" style="67" customWidth="1"/>
    <col min="6133" max="6133" width="10.81640625" style="67" customWidth="1"/>
    <col min="6134" max="6134" width="13.36328125" style="67" customWidth="1"/>
    <col min="6135" max="6135" width="10.90625" style="67" customWidth="1"/>
    <col min="6136" max="6137" width="11.1796875" style="67" bestFit="1" customWidth="1"/>
    <col min="6138" max="6140" width="8.90625" style="67"/>
    <col min="6141" max="6141" width="12.1796875" style="67" bestFit="1" customWidth="1"/>
    <col min="6142" max="6143" width="11.1796875" style="67" bestFit="1" customWidth="1"/>
    <col min="6144" max="6384" width="8.90625" style="67"/>
    <col min="6385" max="6385" width="51.81640625" style="67" customWidth="1"/>
    <col min="6386" max="6386" width="13.6328125" style="67" customWidth="1"/>
    <col min="6387" max="6387" width="11" style="67" customWidth="1"/>
    <col min="6388" max="6388" width="13.08984375" style="67" customWidth="1"/>
    <col min="6389" max="6389" width="10.81640625" style="67" customWidth="1"/>
    <col min="6390" max="6390" width="13.36328125" style="67" customWidth="1"/>
    <col min="6391" max="6391" width="10.90625" style="67" customWidth="1"/>
    <col min="6392" max="6393" width="11.1796875" style="67" bestFit="1" customWidth="1"/>
    <col min="6394" max="6396" width="8.90625" style="67"/>
    <col min="6397" max="6397" width="12.1796875" style="67" bestFit="1" customWidth="1"/>
    <col min="6398" max="6399" width="11.1796875" style="67" bestFit="1" customWidth="1"/>
    <col min="6400" max="6640" width="8.90625" style="67"/>
    <col min="6641" max="6641" width="51.81640625" style="67" customWidth="1"/>
    <col min="6642" max="6642" width="13.6328125" style="67" customWidth="1"/>
    <col min="6643" max="6643" width="11" style="67" customWidth="1"/>
    <col min="6644" max="6644" width="13.08984375" style="67" customWidth="1"/>
    <col min="6645" max="6645" width="10.81640625" style="67" customWidth="1"/>
    <col min="6646" max="6646" width="13.36328125" style="67" customWidth="1"/>
    <col min="6647" max="6647" width="10.90625" style="67" customWidth="1"/>
    <col min="6648" max="6649" width="11.1796875" style="67" bestFit="1" customWidth="1"/>
    <col min="6650" max="6652" width="8.90625" style="67"/>
    <col min="6653" max="6653" width="12.1796875" style="67" bestFit="1" customWidth="1"/>
    <col min="6654" max="6655" width="11.1796875" style="67" bestFit="1" customWidth="1"/>
    <col min="6656" max="6896" width="8.90625" style="67"/>
    <col min="6897" max="6897" width="51.81640625" style="67" customWidth="1"/>
    <col min="6898" max="6898" width="13.6328125" style="67" customWidth="1"/>
    <col min="6899" max="6899" width="11" style="67" customWidth="1"/>
    <col min="6900" max="6900" width="13.08984375" style="67" customWidth="1"/>
    <col min="6901" max="6901" width="10.81640625" style="67" customWidth="1"/>
    <col min="6902" max="6902" width="13.36328125" style="67" customWidth="1"/>
    <col min="6903" max="6903" width="10.90625" style="67" customWidth="1"/>
    <col min="6904" max="6905" width="11.1796875" style="67" bestFit="1" customWidth="1"/>
    <col min="6906" max="6908" width="8.90625" style="67"/>
    <col min="6909" max="6909" width="12.1796875" style="67" bestFit="1" customWidth="1"/>
    <col min="6910" max="6911" width="11.1796875" style="67" bestFit="1" customWidth="1"/>
    <col min="6912" max="7152" width="8.90625" style="67"/>
    <col min="7153" max="7153" width="51.81640625" style="67" customWidth="1"/>
    <col min="7154" max="7154" width="13.6328125" style="67" customWidth="1"/>
    <col min="7155" max="7155" width="11" style="67" customWidth="1"/>
    <col min="7156" max="7156" width="13.08984375" style="67" customWidth="1"/>
    <col min="7157" max="7157" width="10.81640625" style="67" customWidth="1"/>
    <col min="7158" max="7158" width="13.36328125" style="67" customWidth="1"/>
    <col min="7159" max="7159" width="10.90625" style="67" customWidth="1"/>
    <col min="7160" max="7161" width="11.1796875" style="67" bestFit="1" customWidth="1"/>
    <col min="7162" max="7164" width="8.90625" style="67"/>
    <col min="7165" max="7165" width="12.1796875" style="67" bestFit="1" customWidth="1"/>
    <col min="7166" max="7167" width="11.1796875" style="67" bestFit="1" customWidth="1"/>
    <col min="7168" max="7408" width="8.90625" style="67"/>
    <col min="7409" max="7409" width="51.81640625" style="67" customWidth="1"/>
    <col min="7410" max="7410" width="13.6328125" style="67" customWidth="1"/>
    <col min="7411" max="7411" width="11" style="67" customWidth="1"/>
    <col min="7412" max="7412" width="13.08984375" style="67" customWidth="1"/>
    <col min="7413" max="7413" width="10.81640625" style="67" customWidth="1"/>
    <col min="7414" max="7414" width="13.36328125" style="67" customWidth="1"/>
    <col min="7415" max="7415" width="10.90625" style="67" customWidth="1"/>
    <col min="7416" max="7417" width="11.1796875" style="67" bestFit="1" customWidth="1"/>
    <col min="7418" max="7420" width="8.90625" style="67"/>
    <col min="7421" max="7421" width="12.1796875" style="67" bestFit="1" customWidth="1"/>
    <col min="7422" max="7423" width="11.1796875" style="67" bestFit="1" customWidth="1"/>
    <col min="7424" max="7664" width="8.90625" style="67"/>
    <col min="7665" max="7665" width="51.81640625" style="67" customWidth="1"/>
    <col min="7666" max="7666" width="13.6328125" style="67" customWidth="1"/>
    <col min="7667" max="7667" width="11" style="67" customWidth="1"/>
    <col min="7668" max="7668" width="13.08984375" style="67" customWidth="1"/>
    <col min="7669" max="7669" width="10.81640625" style="67" customWidth="1"/>
    <col min="7670" max="7670" width="13.36328125" style="67" customWidth="1"/>
    <col min="7671" max="7671" width="10.90625" style="67" customWidth="1"/>
    <col min="7672" max="7673" width="11.1796875" style="67" bestFit="1" customWidth="1"/>
    <col min="7674" max="7676" width="8.90625" style="67"/>
    <col min="7677" max="7677" width="12.1796875" style="67" bestFit="1" customWidth="1"/>
    <col min="7678" max="7679" width="11.1796875" style="67" bestFit="1" customWidth="1"/>
    <col min="7680" max="7920" width="8.90625" style="67"/>
    <col min="7921" max="7921" width="51.81640625" style="67" customWidth="1"/>
    <col min="7922" max="7922" width="13.6328125" style="67" customWidth="1"/>
    <col min="7923" max="7923" width="11" style="67" customWidth="1"/>
    <col min="7924" max="7924" width="13.08984375" style="67" customWidth="1"/>
    <col min="7925" max="7925" width="10.81640625" style="67" customWidth="1"/>
    <col min="7926" max="7926" width="13.36328125" style="67" customWidth="1"/>
    <col min="7927" max="7927" width="10.90625" style="67" customWidth="1"/>
    <col min="7928" max="7929" width="11.1796875" style="67" bestFit="1" customWidth="1"/>
    <col min="7930" max="7932" width="8.90625" style="67"/>
    <col min="7933" max="7933" width="12.1796875" style="67" bestFit="1" customWidth="1"/>
    <col min="7934" max="7935" width="11.1796875" style="67" bestFit="1" customWidth="1"/>
    <col min="7936" max="8176" width="8.90625" style="67"/>
    <col min="8177" max="8177" width="51.81640625" style="67" customWidth="1"/>
    <col min="8178" max="8178" width="13.6328125" style="67" customWidth="1"/>
    <col min="8179" max="8179" width="11" style="67" customWidth="1"/>
    <col min="8180" max="8180" width="13.08984375" style="67" customWidth="1"/>
    <col min="8181" max="8181" width="10.81640625" style="67" customWidth="1"/>
    <col min="8182" max="8182" width="13.36328125" style="67" customWidth="1"/>
    <col min="8183" max="8183" width="10.90625" style="67" customWidth="1"/>
    <col min="8184" max="8185" width="11.1796875" style="67" bestFit="1" customWidth="1"/>
    <col min="8186" max="8188" width="8.90625" style="67"/>
    <col min="8189" max="8189" width="12.1796875" style="67" bestFit="1" customWidth="1"/>
    <col min="8190" max="8191" width="11.1796875" style="67" bestFit="1" customWidth="1"/>
    <col min="8192" max="8432" width="8.90625" style="67"/>
    <col min="8433" max="8433" width="51.81640625" style="67" customWidth="1"/>
    <col min="8434" max="8434" width="13.6328125" style="67" customWidth="1"/>
    <col min="8435" max="8435" width="11" style="67" customWidth="1"/>
    <col min="8436" max="8436" width="13.08984375" style="67" customWidth="1"/>
    <col min="8437" max="8437" width="10.81640625" style="67" customWidth="1"/>
    <col min="8438" max="8438" width="13.36328125" style="67" customWidth="1"/>
    <col min="8439" max="8439" width="10.90625" style="67" customWidth="1"/>
    <col min="8440" max="8441" width="11.1796875" style="67" bestFit="1" customWidth="1"/>
    <col min="8442" max="8444" width="8.90625" style="67"/>
    <col min="8445" max="8445" width="12.1796875" style="67" bestFit="1" customWidth="1"/>
    <col min="8446" max="8447" width="11.1796875" style="67" bestFit="1" customWidth="1"/>
    <col min="8448" max="8688" width="8.90625" style="67"/>
    <col min="8689" max="8689" width="51.81640625" style="67" customWidth="1"/>
    <col min="8690" max="8690" width="13.6328125" style="67" customWidth="1"/>
    <col min="8691" max="8691" width="11" style="67" customWidth="1"/>
    <col min="8692" max="8692" width="13.08984375" style="67" customWidth="1"/>
    <col min="8693" max="8693" width="10.81640625" style="67" customWidth="1"/>
    <col min="8694" max="8694" width="13.36328125" style="67" customWidth="1"/>
    <col min="8695" max="8695" width="10.90625" style="67" customWidth="1"/>
    <col min="8696" max="8697" width="11.1796875" style="67" bestFit="1" customWidth="1"/>
    <col min="8698" max="8700" width="8.90625" style="67"/>
    <col min="8701" max="8701" width="12.1796875" style="67" bestFit="1" customWidth="1"/>
    <col min="8702" max="8703" width="11.1796875" style="67" bestFit="1" customWidth="1"/>
    <col min="8704" max="8944" width="8.90625" style="67"/>
    <col min="8945" max="8945" width="51.81640625" style="67" customWidth="1"/>
    <col min="8946" max="8946" width="13.6328125" style="67" customWidth="1"/>
    <col min="8947" max="8947" width="11" style="67" customWidth="1"/>
    <col min="8948" max="8948" width="13.08984375" style="67" customWidth="1"/>
    <col min="8949" max="8949" width="10.81640625" style="67" customWidth="1"/>
    <col min="8950" max="8950" width="13.36328125" style="67" customWidth="1"/>
    <col min="8951" max="8951" width="10.90625" style="67" customWidth="1"/>
    <col min="8952" max="8953" width="11.1796875" style="67" bestFit="1" customWidth="1"/>
    <col min="8954" max="8956" width="8.90625" style="67"/>
    <col min="8957" max="8957" width="12.1796875" style="67" bestFit="1" customWidth="1"/>
    <col min="8958" max="8959" width="11.1796875" style="67" bestFit="1" customWidth="1"/>
    <col min="8960" max="9200" width="8.90625" style="67"/>
    <col min="9201" max="9201" width="51.81640625" style="67" customWidth="1"/>
    <col min="9202" max="9202" width="13.6328125" style="67" customWidth="1"/>
    <col min="9203" max="9203" width="11" style="67" customWidth="1"/>
    <col min="9204" max="9204" width="13.08984375" style="67" customWidth="1"/>
    <col min="9205" max="9205" width="10.81640625" style="67" customWidth="1"/>
    <col min="9206" max="9206" width="13.36328125" style="67" customWidth="1"/>
    <col min="9207" max="9207" width="10.90625" style="67" customWidth="1"/>
    <col min="9208" max="9209" width="11.1796875" style="67" bestFit="1" customWidth="1"/>
    <col min="9210" max="9212" width="8.90625" style="67"/>
    <col min="9213" max="9213" width="12.1796875" style="67" bestFit="1" customWidth="1"/>
    <col min="9214" max="9215" width="11.1796875" style="67" bestFit="1" customWidth="1"/>
    <col min="9216" max="9456" width="8.90625" style="67"/>
    <col min="9457" max="9457" width="51.81640625" style="67" customWidth="1"/>
    <col min="9458" max="9458" width="13.6328125" style="67" customWidth="1"/>
    <col min="9459" max="9459" width="11" style="67" customWidth="1"/>
    <col min="9460" max="9460" width="13.08984375" style="67" customWidth="1"/>
    <col min="9461" max="9461" width="10.81640625" style="67" customWidth="1"/>
    <col min="9462" max="9462" width="13.36328125" style="67" customWidth="1"/>
    <col min="9463" max="9463" width="10.90625" style="67" customWidth="1"/>
    <col min="9464" max="9465" width="11.1796875" style="67" bestFit="1" customWidth="1"/>
    <col min="9466" max="9468" width="8.90625" style="67"/>
    <col min="9469" max="9469" width="12.1796875" style="67" bestFit="1" customWidth="1"/>
    <col min="9470" max="9471" width="11.1796875" style="67" bestFit="1" customWidth="1"/>
    <col min="9472" max="9712" width="8.90625" style="67"/>
    <col min="9713" max="9713" width="51.81640625" style="67" customWidth="1"/>
    <col min="9714" max="9714" width="13.6328125" style="67" customWidth="1"/>
    <col min="9715" max="9715" width="11" style="67" customWidth="1"/>
    <col min="9716" max="9716" width="13.08984375" style="67" customWidth="1"/>
    <col min="9717" max="9717" width="10.81640625" style="67" customWidth="1"/>
    <col min="9718" max="9718" width="13.36328125" style="67" customWidth="1"/>
    <col min="9719" max="9719" width="10.90625" style="67" customWidth="1"/>
    <col min="9720" max="9721" width="11.1796875" style="67" bestFit="1" customWidth="1"/>
    <col min="9722" max="9724" width="8.90625" style="67"/>
    <col min="9725" max="9725" width="12.1796875" style="67" bestFit="1" customWidth="1"/>
    <col min="9726" max="9727" width="11.1796875" style="67" bestFit="1" customWidth="1"/>
    <col min="9728" max="9968" width="8.90625" style="67"/>
    <col min="9969" max="9969" width="51.81640625" style="67" customWidth="1"/>
    <col min="9970" max="9970" width="13.6328125" style="67" customWidth="1"/>
    <col min="9971" max="9971" width="11" style="67" customWidth="1"/>
    <col min="9972" max="9972" width="13.08984375" style="67" customWidth="1"/>
    <col min="9973" max="9973" width="10.81640625" style="67" customWidth="1"/>
    <col min="9974" max="9974" width="13.36328125" style="67" customWidth="1"/>
    <col min="9975" max="9975" width="10.90625" style="67" customWidth="1"/>
    <col min="9976" max="9977" width="11.1796875" style="67" bestFit="1" customWidth="1"/>
    <col min="9978" max="9980" width="8.90625" style="67"/>
    <col min="9981" max="9981" width="12.1796875" style="67" bestFit="1" customWidth="1"/>
    <col min="9982" max="9983" width="11.1796875" style="67" bestFit="1" customWidth="1"/>
    <col min="9984" max="10224" width="8.90625" style="67"/>
    <col min="10225" max="10225" width="51.81640625" style="67" customWidth="1"/>
    <col min="10226" max="10226" width="13.6328125" style="67" customWidth="1"/>
    <col min="10227" max="10227" width="11" style="67" customWidth="1"/>
    <col min="10228" max="10228" width="13.08984375" style="67" customWidth="1"/>
    <col min="10229" max="10229" width="10.81640625" style="67" customWidth="1"/>
    <col min="10230" max="10230" width="13.36328125" style="67" customWidth="1"/>
    <col min="10231" max="10231" width="10.90625" style="67" customWidth="1"/>
    <col min="10232" max="10233" width="11.1796875" style="67" bestFit="1" customWidth="1"/>
    <col min="10234" max="10236" width="8.90625" style="67"/>
    <col min="10237" max="10237" width="12.1796875" style="67" bestFit="1" customWidth="1"/>
    <col min="10238" max="10239" width="11.1796875" style="67" bestFit="1" customWidth="1"/>
    <col min="10240" max="10480" width="8.90625" style="67"/>
    <col min="10481" max="10481" width="51.81640625" style="67" customWidth="1"/>
    <col min="10482" max="10482" width="13.6328125" style="67" customWidth="1"/>
    <col min="10483" max="10483" width="11" style="67" customWidth="1"/>
    <col min="10484" max="10484" width="13.08984375" style="67" customWidth="1"/>
    <col min="10485" max="10485" width="10.81640625" style="67" customWidth="1"/>
    <col min="10486" max="10486" width="13.36328125" style="67" customWidth="1"/>
    <col min="10487" max="10487" width="10.90625" style="67" customWidth="1"/>
    <col min="10488" max="10489" width="11.1796875" style="67" bestFit="1" customWidth="1"/>
    <col min="10490" max="10492" width="8.90625" style="67"/>
    <col min="10493" max="10493" width="12.1796875" style="67" bestFit="1" customWidth="1"/>
    <col min="10494" max="10495" width="11.1796875" style="67" bestFit="1" customWidth="1"/>
    <col min="10496" max="10736" width="8.90625" style="67"/>
    <col min="10737" max="10737" width="51.81640625" style="67" customWidth="1"/>
    <col min="10738" max="10738" width="13.6328125" style="67" customWidth="1"/>
    <col min="10739" max="10739" width="11" style="67" customWidth="1"/>
    <col min="10740" max="10740" width="13.08984375" style="67" customWidth="1"/>
    <col min="10741" max="10741" width="10.81640625" style="67" customWidth="1"/>
    <col min="10742" max="10742" width="13.36328125" style="67" customWidth="1"/>
    <col min="10743" max="10743" width="10.90625" style="67" customWidth="1"/>
    <col min="10744" max="10745" width="11.1796875" style="67" bestFit="1" customWidth="1"/>
    <col min="10746" max="10748" width="8.90625" style="67"/>
    <col min="10749" max="10749" width="12.1796875" style="67" bestFit="1" customWidth="1"/>
    <col min="10750" max="10751" width="11.1796875" style="67" bestFit="1" customWidth="1"/>
    <col min="10752" max="10992" width="8.90625" style="67"/>
    <col min="10993" max="10993" width="51.81640625" style="67" customWidth="1"/>
    <col min="10994" max="10994" width="13.6328125" style="67" customWidth="1"/>
    <col min="10995" max="10995" width="11" style="67" customWidth="1"/>
    <col min="10996" max="10996" width="13.08984375" style="67" customWidth="1"/>
    <col min="10997" max="10997" width="10.81640625" style="67" customWidth="1"/>
    <col min="10998" max="10998" width="13.36328125" style="67" customWidth="1"/>
    <col min="10999" max="10999" width="10.90625" style="67" customWidth="1"/>
    <col min="11000" max="11001" width="11.1796875" style="67" bestFit="1" customWidth="1"/>
    <col min="11002" max="11004" width="8.90625" style="67"/>
    <col min="11005" max="11005" width="12.1796875" style="67" bestFit="1" customWidth="1"/>
    <col min="11006" max="11007" width="11.1796875" style="67" bestFit="1" customWidth="1"/>
    <col min="11008" max="11248" width="8.90625" style="67"/>
    <col min="11249" max="11249" width="51.81640625" style="67" customWidth="1"/>
    <col min="11250" max="11250" width="13.6328125" style="67" customWidth="1"/>
    <col min="11251" max="11251" width="11" style="67" customWidth="1"/>
    <col min="11252" max="11252" width="13.08984375" style="67" customWidth="1"/>
    <col min="11253" max="11253" width="10.81640625" style="67" customWidth="1"/>
    <col min="11254" max="11254" width="13.36328125" style="67" customWidth="1"/>
    <col min="11255" max="11255" width="10.90625" style="67" customWidth="1"/>
    <col min="11256" max="11257" width="11.1796875" style="67" bestFit="1" customWidth="1"/>
    <col min="11258" max="11260" width="8.90625" style="67"/>
    <col min="11261" max="11261" width="12.1796875" style="67" bestFit="1" customWidth="1"/>
    <col min="11262" max="11263" width="11.1796875" style="67" bestFit="1" customWidth="1"/>
    <col min="11264" max="11504" width="8.90625" style="67"/>
    <col min="11505" max="11505" width="51.81640625" style="67" customWidth="1"/>
    <col min="11506" max="11506" width="13.6328125" style="67" customWidth="1"/>
    <col min="11507" max="11507" width="11" style="67" customWidth="1"/>
    <col min="11508" max="11508" width="13.08984375" style="67" customWidth="1"/>
    <col min="11509" max="11509" width="10.81640625" style="67" customWidth="1"/>
    <col min="11510" max="11510" width="13.36328125" style="67" customWidth="1"/>
    <col min="11511" max="11511" width="10.90625" style="67" customWidth="1"/>
    <col min="11512" max="11513" width="11.1796875" style="67" bestFit="1" customWidth="1"/>
    <col min="11514" max="11516" width="8.90625" style="67"/>
    <col min="11517" max="11517" width="12.1796875" style="67" bestFit="1" customWidth="1"/>
    <col min="11518" max="11519" width="11.1796875" style="67" bestFit="1" customWidth="1"/>
    <col min="11520" max="11760" width="8.90625" style="67"/>
    <col min="11761" max="11761" width="51.81640625" style="67" customWidth="1"/>
    <col min="11762" max="11762" width="13.6328125" style="67" customWidth="1"/>
    <col min="11763" max="11763" width="11" style="67" customWidth="1"/>
    <col min="11764" max="11764" width="13.08984375" style="67" customWidth="1"/>
    <col min="11765" max="11765" width="10.81640625" style="67" customWidth="1"/>
    <col min="11766" max="11766" width="13.36328125" style="67" customWidth="1"/>
    <col min="11767" max="11767" width="10.90625" style="67" customWidth="1"/>
    <col min="11768" max="11769" width="11.1796875" style="67" bestFit="1" customWidth="1"/>
    <col min="11770" max="11772" width="8.90625" style="67"/>
    <col min="11773" max="11773" width="12.1796875" style="67" bestFit="1" customWidth="1"/>
    <col min="11774" max="11775" width="11.1796875" style="67" bestFit="1" customWidth="1"/>
    <col min="11776" max="12016" width="8.90625" style="67"/>
    <col min="12017" max="12017" width="51.81640625" style="67" customWidth="1"/>
    <col min="12018" max="12018" width="13.6328125" style="67" customWidth="1"/>
    <col min="12019" max="12019" width="11" style="67" customWidth="1"/>
    <col min="12020" max="12020" width="13.08984375" style="67" customWidth="1"/>
    <col min="12021" max="12021" width="10.81640625" style="67" customWidth="1"/>
    <col min="12022" max="12022" width="13.36328125" style="67" customWidth="1"/>
    <col min="12023" max="12023" width="10.90625" style="67" customWidth="1"/>
    <col min="12024" max="12025" width="11.1796875" style="67" bestFit="1" customWidth="1"/>
    <col min="12026" max="12028" width="8.90625" style="67"/>
    <col min="12029" max="12029" width="12.1796875" style="67" bestFit="1" customWidth="1"/>
    <col min="12030" max="12031" width="11.1796875" style="67" bestFit="1" customWidth="1"/>
    <col min="12032" max="12272" width="8.90625" style="67"/>
    <col min="12273" max="12273" width="51.81640625" style="67" customWidth="1"/>
    <col min="12274" max="12274" width="13.6328125" style="67" customWidth="1"/>
    <col min="12275" max="12275" width="11" style="67" customWidth="1"/>
    <col min="12276" max="12276" width="13.08984375" style="67" customWidth="1"/>
    <col min="12277" max="12277" width="10.81640625" style="67" customWidth="1"/>
    <col min="12278" max="12278" width="13.36328125" style="67" customWidth="1"/>
    <col min="12279" max="12279" width="10.90625" style="67" customWidth="1"/>
    <col min="12280" max="12281" width="11.1796875" style="67" bestFit="1" customWidth="1"/>
    <col min="12282" max="12284" width="8.90625" style="67"/>
    <col min="12285" max="12285" width="12.1796875" style="67" bestFit="1" customWidth="1"/>
    <col min="12286" max="12287" width="11.1796875" style="67" bestFit="1" customWidth="1"/>
    <col min="12288" max="12528" width="8.90625" style="67"/>
    <col min="12529" max="12529" width="51.81640625" style="67" customWidth="1"/>
    <col min="12530" max="12530" width="13.6328125" style="67" customWidth="1"/>
    <col min="12531" max="12531" width="11" style="67" customWidth="1"/>
    <col min="12532" max="12532" width="13.08984375" style="67" customWidth="1"/>
    <col min="12533" max="12533" width="10.81640625" style="67" customWidth="1"/>
    <col min="12534" max="12534" width="13.36328125" style="67" customWidth="1"/>
    <col min="12535" max="12535" width="10.90625" style="67" customWidth="1"/>
    <col min="12536" max="12537" width="11.1796875" style="67" bestFit="1" customWidth="1"/>
    <col min="12538" max="12540" width="8.90625" style="67"/>
    <col min="12541" max="12541" width="12.1796875" style="67" bestFit="1" customWidth="1"/>
    <col min="12542" max="12543" width="11.1796875" style="67" bestFit="1" customWidth="1"/>
    <col min="12544" max="12784" width="8.90625" style="67"/>
    <col min="12785" max="12785" width="51.81640625" style="67" customWidth="1"/>
    <col min="12786" max="12786" width="13.6328125" style="67" customWidth="1"/>
    <col min="12787" max="12787" width="11" style="67" customWidth="1"/>
    <col min="12788" max="12788" width="13.08984375" style="67" customWidth="1"/>
    <col min="12789" max="12789" width="10.81640625" style="67" customWidth="1"/>
    <col min="12790" max="12790" width="13.36328125" style="67" customWidth="1"/>
    <col min="12791" max="12791" width="10.90625" style="67" customWidth="1"/>
    <col min="12792" max="12793" width="11.1796875" style="67" bestFit="1" customWidth="1"/>
    <col min="12794" max="12796" width="8.90625" style="67"/>
    <col min="12797" max="12797" width="12.1796875" style="67" bestFit="1" customWidth="1"/>
    <col min="12798" max="12799" width="11.1796875" style="67" bestFit="1" customWidth="1"/>
    <col min="12800" max="13040" width="8.90625" style="67"/>
    <col min="13041" max="13041" width="51.81640625" style="67" customWidth="1"/>
    <col min="13042" max="13042" width="13.6328125" style="67" customWidth="1"/>
    <col min="13043" max="13043" width="11" style="67" customWidth="1"/>
    <col min="13044" max="13044" width="13.08984375" style="67" customWidth="1"/>
    <col min="13045" max="13045" width="10.81640625" style="67" customWidth="1"/>
    <col min="13046" max="13046" width="13.36328125" style="67" customWidth="1"/>
    <col min="13047" max="13047" width="10.90625" style="67" customWidth="1"/>
    <col min="13048" max="13049" width="11.1796875" style="67" bestFit="1" customWidth="1"/>
    <col min="13050" max="13052" width="8.90625" style="67"/>
    <col min="13053" max="13053" width="12.1796875" style="67" bestFit="1" customWidth="1"/>
    <col min="13054" max="13055" width="11.1796875" style="67" bestFit="1" customWidth="1"/>
    <col min="13056" max="13296" width="8.90625" style="67"/>
    <col min="13297" max="13297" width="51.81640625" style="67" customWidth="1"/>
    <col min="13298" max="13298" width="13.6328125" style="67" customWidth="1"/>
    <col min="13299" max="13299" width="11" style="67" customWidth="1"/>
    <col min="13300" max="13300" width="13.08984375" style="67" customWidth="1"/>
    <col min="13301" max="13301" width="10.81640625" style="67" customWidth="1"/>
    <col min="13302" max="13302" width="13.36328125" style="67" customWidth="1"/>
    <col min="13303" max="13303" width="10.90625" style="67" customWidth="1"/>
    <col min="13304" max="13305" width="11.1796875" style="67" bestFit="1" customWidth="1"/>
    <col min="13306" max="13308" width="8.90625" style="67"/>
    <col min="13309" max="13309" width="12.1796875" style="67" bestFit="1" customWidth="1"/>
    <col min="13310" max="13311" width="11.1796875" style="67" bestFit="1" customWidth="1"/>
    <col min="13312" max="13552" width="8.90625" style="67"/>
    <col min="13553" max="13553" width="51.81640625" style="67" customWidth="1"/>
    <col min="13554" max="13554" width="13.6328125" style="67" customWidth="1"/>
    <col min="13555" max="13555" width="11" style="67" customWidth="1"/>
    <col min="13556" max="13556" width="13.08984375" style="67" customWidth="1"/>
    <col min="13557" max="13557" width="10.81640625" style="67" customWidth="1"/>
    <col min="13558" max="13558" width="13.36328125" style="67" customWidth="1"/>
    <col min="13559" max="13559" width="10.90625" style="67" customWidth="1"/>
    <col min="13560" max="13561" width="11.1796875" style="67" bestFit="1" customWidth="1"/>
    <col min="13562" max="13564" width="8.90625" style="67"/>
    <col min="13565" max="13565" width="12.1796875" style="67" bestFit="1" customWidth="1"/>
    <col min="13566" max="13567" width="11.1796875" style="67" bestFit="1" customWidth="1"/>
    <col min="13568" max="13808" width="8.90625" style="67"/>
    <col min="13809" max="13809" width="51.81640625" style="67" customWidth="1"/>
    <col min="13810" max="13810" width="13.6328125" style="67" customWidth="1"/>
    <col min="13811" max="13811" width="11" style="67" customWidth="1"/>
    <col min="13812" max="13812" width="13.08984375" style="67" customWidth="1"/>
    <col min="13813" max="13813" width="10.81640625" style="67" customWidth="1"/>
    <col min="13814" max="13814" width="13.36328125" style="67" customWidth="1"/>
    <col min="13815" max="13815" width="10.90625" style="67" customWidth="1"/>
    <col min="13816" max="13817" width="11.1796875" style="67" bestFit="1" customWidth="1"/>
    <col min="13818" max="13820" width="8.90625" style="67"/>
    <col min="13821" max="13821" width="12.1796875" style="67" bestFit="1" customWidth="1"/>
    <col min="13822" max="13823" width="11.1796875" style="67" bestFit="1" customWidth="1"/>
    <col min="13824" max="14064" width="8.90625" style="67"/>
    <col min="14065" max="14065" width="51.81640625" style="67" customWidth="1"/>
    <col min="14066" max="14066" width="13.6328125" style="67" customWidth="1"/>
    <col min="14067" max="14067" width="11" style="67" customWidth="1"/>
    <col min="14068" max="14068" width="13.08984375" style="67" customWidth="1"/>
    <col min="14069" max="14069" width="10.81640625" style="67" customWidth="1"/>
    <col min="14070" max="14070" width="13.36328125" style="67" customWidth="1"/>
    <col min="14071" max="14071" width="10.90625" style="67" customWidth="1"/>
    <col min="14072" max="14073" width="11.1796875" style="67" bestFit="1" customWidth="1"/>
    <col min="14074" max="14076" width="8.90625" style="67"/>
    <col min="14077" max="14077" width="12.1796875" style="67" bestFit="1" customWidth="1"/>
    <col min="14078" max="14079" width="11.1796875" style="67" bestFit="1" customWidth="1"/>
    <col min="14080" max="14320" width="8.90625" style="67"/>
    <col min="14321" max="14321" width="51.81640625" style="67" customWidth="1"/>
    <col min="14322" max="14322" width="13.6328125" style="67" customWidth="1"/>
    <col min="14323" max="14323" width="11" style="67" customWidth="1"/>
    <col min="14324" max="14324" width="13.08984375" style="67" customWidth="1"/>
    <col min="14325" max="14325" width="10.81640625" style="67" customWidth="1"/>
    <col min="14326" max="14326" width="13.36328125" style="67" customWidth="1"/>
    <col min="14327" max="14327" width="10.90625" style="67" customWidth="1"/>
    <col min="14328" max="14329" width="11.1796875" style="67" bestFit="1" customWidth="1"/>
    <col min="14330" max="14332" width="8.90625" style="67"/>
    <col min="14333" max="14333" width="12.1796875" style="67" bestFit="1" customWidth="1"/>
    <col min="14334" max="14335" width="11.1796875" style="67" bestFit="1" customWidth="1"/>
    <col min="14336" max="14576" width="8.90625" style="67"/>
    <col min="14577" max="14577" width="51.81640625" style="67" customWidth="1"/>
    <col min="14578" max="14578" width="13.6328125" style="67" customWidth="1"/>
    <col min="14579" max="14579" width="11" style="67" customWidth="1"/>
    <col min="14580" max="14580" width="13.08984375" style="67" customWidth="1"/>
    <col min="14581" max="14581" width="10.81640625" style="67" customWidth="1"/>
    <col min="14582" max="14582" width="13.36328125" style="67" customWidth="1"/>
    <col min="14583" max="14583" width="10.90625" style="67" customWidth="1"/>
    <col min="14584" max="14585" width="11.1796875" style="67" bestFit="1" customWidth="1"/>
    <col min="14586" max="14588" width="8.90625" style="67"/>
    <col min="14589" max="14589" width="12.1796875" style="67" bestFit="1" customWidth="1"/>
    <col min="14590" max="14591" width="11.1796875" style="67" bestFit="1" customWidth="1"/>
    <col min="14592" max="14832" width="8.90625" style="67"/>
    <col min="14833" max="14833" width="51.81640625" style="67" customWidth="1"/>
    <col min="14834" max="14834" width="13.6328125" style="67" customWidth="1"/>
    <col min="14835" max="14835" width="11" style="67" customWidth="1"/>
    <col min="14836" max="14836" width="13.08984375" style="67" customWidth="1"/>
    <col min="14837" max="14837" width="10.81640625" style="67" customWidth="1"/>
    <col min="14838" max="14838" width="13.36328125" style="67" customWidth="1"/>
    <col min="14839" max="14839" width="10.90625" style="67" customWidth="1"/>
    <col min="14840" max="14841" width="11.1796875" style="67" bestFit="1" customWidth="1"/>
    <col min="14842" max="14844" width="8.90625" style="67"/>
    <col min="14845" max="14845" width="12.1796875" style="67" bestFit="1" customWidth="1"/>
    <col min="14846" max="14847" width="11.1796875" style="67" bestFit="1" customWidth="1"/>
    <col min="14848" max="15088" width="8.90625" style="67"/>
    <col min="15089" max="15089" width="51.81640625" style="67" customWidth="1"/>
    <col min="15090" max="15090" width="13.6328125" style="67" customWidth="1"/>
    <col min="15091" max="15091" width="11" style="67" customWidth="1"/>
    <col min="15092" max="15092" width="13.08984375" style="67" customWidth="1"/>
    <col min="15093" max="15093" width="10.81640625" style="67" customWidth="1"/>
    <col min="15094" max="15094" width="13.36328125" style="67" customWidth="1"/>
    <col min="15095" max="15095" width="10.90625" style="67" customWidth="1"/>
    <col min="15096" max="15097" width="11.1796875" style="67" bestFit="1" customWidth="1"/>
    <col min="15098" max="15100" width="8.90625" style="67"/>
    <col min="15101" max="15101" width="12.1796875" style="67" bestFit="1" customWidth="1"/>
    <col min="15102" max="15103" width="11.1796875" style="67" bestFit="1" customWidth="1"/>
    <col min="15104" max="15344" width="8.90625" style="67"/>
    <col min="15345" max="15345" width="51.81640625" style="67" customWidth="1"/>
    <col min="15346" max="15346" width="13.6328125" style="67" customWidth="1"/>
    <col min="15347" max="15347" width="11" style="67" customWidth="1"/>
    <col min="15348" max="15348" width="13.08984375" style="67" customWidth="1"/>
    <col min="15349" max="15349" width="10.81640625" style="67" customWidth="1"/>
    <col min="15350" max="15350" width="13.36328125" style="67" customWidth="1"/>
    <col min="15351" max="15351" width="10.90625" style="67" customWidth="1"/>
    <col min="15352" max="15353" width="11.1796875" style="67" bestFit="1" customWidth="1"/>
    <col min="15354" max="15356" width="8.90625" style="67"/>
    <col min="15357" max="15357" width="12.1796875" style="67" bestFit="1" customWidth="1"/>
    <col min="15358" max="15359" width="11.1796875" style="67" bestFit="1" customWidth="1"/>
    <col min="15360" max="15600" width="8.90625" style="67"/>
    <col min="15601" max="15601" width="51.81640625" style="67" customWidth="1"/>
    <col min="15602" max="15602" width="13.6328125" style="67" customWidth="1"/>
    <col min="15603" max="15603" width="11" style="67" customWidth="1"/>
    <col min="15604" max="15604" width="13.08984375" style="67" customWidth="1"/>
    <col min="15605" max="15605" width="10.81640625" style="67" customWidth="1"/>
    <col min="15606" max="15606" width="13.36328125" style="67" customWidth="1"/>
    <col min="15607" max="15607" width="10.90625" style="67" customWidth="1"/>
    <col min="15608" max="15609" width="11.1796875" style="67" bestFit="1" customWidth="1"/>
    <col min="15610" max="15612" width="8.90625" style="67"/>
    <col min="15613" max="15613" width="12.1796875" style="67" bestFit="1" customWidth="1"/>
    <col min="15614" max="15615" width="11.1796875" style="67" bestFit="1" customWidth="1"/>
    <col min="15616" max="15856" width="8.90625" style="67"/>
    <col min="15857" max="15857" width="51.81640625" style="67" customWidth="1"/>
    <col min="15858" max="15858" width="13.6328125" style="67" customWidth="1"/>
    <col min="15859" max="15859" width="11" style="67" customWidth="1"/>
    <col min="15860" max="15860" width="13.08984375" style="67" customWidth="1"/>
    <col min="15861" max="15861" width="10.81640625" style="67" customWidth="1"/>
    <col min="15862" max="15862" width="13.36328125" style="67" customWidth="1"/>
    <col min="15863" max="15863" width="10.90625" style="67" customWidth="1"/>
    <col min="15864" max="15865" width="11.1796875" style="67" bestFit="1" customWidth="1"/>
    <col min="15866" max="15868" width="8.90625" style="67"/>
    <col min="15869" max="15869" width="12.1796875" style="67" bestFit="1" customWidth="1"/>
    <col min="15870" max="15871" width="11.1796875" style="67" bestFit="1" customWidth="1"/>
    <col min="15872" max="16112" width="8.90625" style="67"/>
    <col min="16113" max="16113" width="51.81640625" style="67" customWidth="1"/>
    <col min="16114" max="16114" width="13.6328125" style="67" customWidth="1"/>
    <col min="16115" max="16115" width="11" style="67" customWidth="1"/>
    <col min="16116" max="16116" width="13.08984375" style="67" customWidth="1"/>
    <col min="16117" max="16117" width="10.81640625" style="67" customWidth="1"/>
    <col min="16118" max="16118" width="13.36328125" style="67" customWidth="1"/>
    <col min="16119" max="16119" width="10.90625" style="67" customWidth="1"/>
    <col min="16120" max="16121" width="11.1796875" style="67" bestFit="1" customWidth="1"/>
    <col min="16122" max="16124" width="8.90625" style="67"/>
    <col min="16125" max="16125" width="12.1796875" style="67" bestFit="1" customWidth="1"/>
    <col min="16126" max="16127" width="11.1796875" style="67" bestFit="1" customWidth="1"/>
    <col min="16128" max="16384" width="8.90625" style="67"/>
  </cols>
  <sheetData>
    <row r="1" spans="1:7" ht="30.6">
      <c r="A1" s="183" t="s">
        <v>187</v>
      </c>
      <c r="B1" s="183"/>
      <c r="C1" s="183"/>
      <c r="D1" s="183"/>
      <c r="E1" s="183"/>
      <c r="F1" s="183"/>
      <c r="G1" s="183"/>
    </row>
    <row r="2" spans="1:7">
      <c r="A2" s="184"/>
      <c r="B2" s="184"/>
      <c r="C2" s="184"/>
      <c r="D2" s="184"/>
      <c r="E2" s="184"/>
      <c r="F2" s="184"/>
      <c r="G2" s="184"/>
    </row>
    <row r="3" spans="1:7">
      <c r="A3" s="68"/>
      <c r="B3" s="69"/>
      <c r="C3" s="69"/>
      <c r="D3" s="70"/>
      <c r="E3" s="71"/>
    </row>
    <row r="4" spans="1:7" ht="16.8" thickBot="1">
      <c r="E4" s="76"/>
      <c r="F4" s="77" t="s">
        <v>188</v>
      </c>
    </row>
    <row r="5" spans="1:7" s="81" customFormat="1" ht="22.2">
      <c r="A5" s="78" t="s">
        <v>17</v>
      </c>
      <c r="B5" s="185" t="s">
        <v>189</v>
      </c>
      <c r="C5" s="186"/>
      <c r="D5" s="185" t="s">
        <v>16</v>
      </c>
      <c r="E5" s="186"/>
      <c r="F5" s="79" t="s">
        <v>18</v>
      </c>
      <c r="G5" s="80"/>
    </row>
    <row r="6" spans="1:7" s="81" customFormat="1" ht="16.8" thickBot="1">
      <c r="A6" s="82"/>
      <c r="B6" s="83" t="s">
        <v>190</v>
      </c>
      <c r="C6" s="84" t="s">
        <v>191</v>
      </c>
      <c r="D6" s="83" t="s">
        <v>190</v>
      </c>
      <c r="E6" s="85" t="s">
        <v>191</v>
      </c>
      <c r="F6" s="86" t="s">
        <v>19</v>
      </c>
      <c r="G6" s="87" t="s">
        <v>192</v>
      </c>
    </row>
    <row r="7" spans="1:7" s="81" customFormat="1" ht="24" customHeight="1" thickBot="1">
      <c r="A7" s="88" t="s">
        <v>193</v>
      </c>
      <c r="B7" s="89">
        <v>1398521</v>
      </c>
      <c r="C7" s="90">
        <v>9.2799999999999994</v>
      </c>
      <c r="D7" s="89" t="s">
        <v>194</v>
      </c>
      <c r="E7" s="90">
        <v>8.5500000000000007</v>
      </c>
      <c r="F7" s="89">
        <v>305410</v>
      </c>
      <c r="G7" s="90">
        <v>27.93952306764821</v>
      </c>
    </row>
    <row r="8" spans="1:7" s="81" customFormat="1" ht="24" customHeight="1">
      <c r="A8" s="91" t="s">
        <v>8</v>
      </c>
      <c r="B8" s="92">
        <v>605585</v>
      </c>
      <c r="C8" s="93">
        <v>4.0199999999999996</v>
      </c>
      <c r="D8" s="92" t="s">
        <v>195</v>
      </c>
      <c r="E8" s="93">
        <v>3.4</v>
      </c>
      <c r="F8" s="92">
        <v>170630</v>
      </c>
      <c r="G8" s="93">
        <v>39.22934556448368</v>
      </c>
    </row>
    <row r="9" spans="1:7" s="81" customFormat="1" ht="24" customHeight="1">
      <c r="A9" s="94" t="s">
        <v>2</v>
      </c>
      <c r="B9" s="95">
        <v>0</v>
      </c>
      <c r="C9" s="96">
        <v>0</v>
      </c>
      <c r="D9" s="95">
        <v>0</v>
      </c>
      <c r="E9" s="96">
        <v>0</v>
      </c>
      <c r="F9" s="97">
        <v>0</v>
      </c>
      <c r="G9" s="98">
        <v>0</v>
      </c>
    </row>
    <row r="10" spans="1:7" s="81" customFormat="1" ht="24" customHeight="1">
      <c r="A10" s="94" t="s">
        <v>3</v>
      </c>
      <c r="B10" s="95">
        <v>527343</v>
      </c>
      <c r="C10" s="99">
        <v>3.5</v>
      </c>
      <c r="D10" s="95" t="s">
        <v>196</v>
      </c>
      <c r="E10" s="99">
        <v>3.16</v>
      </c>
      <c r="F10" s="95">
        <v>123534</v>
      </c>
      <c r="G10" s="99">
        <v>30.592185909675116</v>
      </c>
    </row>
    <row r="11" spans="1:7" s="81" customFormat="1" ht="24" customHeight="1">
      <c r="A11" s="94" t="s">
        <v>197</v>
      </c>
      <c r="B11" s="95">
        <v>1187</v>
      </c>
      <c r="C11" s="99">
        <v>0.01</v>
      </c>
      <c r="D11" s="95">
        <v>3841</v>
      </c>
      <c r="E11" s="99">
        <v>0.03</v>
      </c>
      <c r="F11" s="100">
        <v>-2654</v>
      </c>
      <c r="G11" s="101">
        <v>-69.096589429835973</v>
      </c>
    </row>
    <row r="12" spans="1:7" s="81" customFormat="1" ht="24" customHeight="1">
      <c r="A12" s="94" t="s">
        <v>5</v>
      </c>
      <c r="B12" s="95">
        <v>77055</v>
      </c>
      <c r="C12" s="99">
        <v>0.51</v>
      </c>
      <c r="D12" s="95">
        <v>27305</v>
      </c>
      <c r="E12" s="99">
        <v>0.21</v>
      </c>
      <c r="F12" s="95">
        <v>49750</v>
      </c>
      <c r="G12" s="99">
        <v>182.20106207654277</v>
      </c>
    </row>
    <row r="13" spans="1:7" s="81" customFormat="1" ht="24" customHeight="1">
      <c r="A13" s="94" t="s">
        <v>198</v>
      </c>
      <c r="B13" s="95">
        <v>792936</v>
      </c>
      <c r="C13" s="99">
        <v>5.26</v>
      </c>
      <c r="D13" s="95">
        <v>658156</v>
      </c>
      <c r="E13" s="99">
        <v>5.15</v>
      </c>
      <c r="F13" s="95">
        <v>134780</v>
      </c>
      <c r="G13" s="99">
        <v>20.478427606828774</v>
      </c>
    </row>
    <row r="14" spans="1:7" s="81" customFormat="1" ht="24" customHeight="1">
      <c r="A14" s="94" t="s">
        <v>20</v>
      </c>
      <c r="B14" s="95">
        <v>391263</v>
      </c>
      <c r="C14" s="99">
        <v>2.6</v>
      </c>
      <c r="D14" s="95">
        <v>341072</v>
      </c>
      <c r="E14" s="99">
        <v>2.67</v>
      </c>
      <c r="F14" s="95">
        <v>50191</v>
      </c>
      <c r="G14" s="99">
        <v>14.715661209363418</v>
      </c>
    </row>
    <row r="15" spans="1:7" s="81" customFormat="1" ht="24" customHeight="1">
      <c r="A15" s="94" t="s">
        <v>199</v>
      </c>
      <c r="B15" s="95">
        <v>401317</v>
      </c>
      <c r="C15" s="99">
        <v>2.66</v>
      </c>
      <c r="D15" s="95">
        <v>317084</v>
      </c>
      <c r="E15" s="99">
        <v>2.48</v>
      </c>
      <c r="F15" s="95">
        <v>84233</v>
      </c>
      <c r="G15" s="99">
        <v>26.564885014696422</v>
      </c>
    </row>
    <row r="16" spans="1:7" s="81" customFormat="1" ht="24" customHeight="1">
      <c r="A16" s="94" t="s">
        <v>4</v>
      </c>
      <c r="B16" s="95">
        <v>356</v>
      </c>
      <c r="C16" s="96">
        <v>0</v>
      </c>
      <c r="D16" s="95">
        <v>0</v>
      </c>
      <c r="E16" s="96">
        <v>0</v>
      </c>
      <c r="F16" s="95">
        <v>356</v>
      </c>
      <c r="G16" s="98">
        <v>0</v>
      </c>
    </row>
    <row r="17" spans="1:7" s="81" customFormat="1" ht="24" customHeight="1" thickBot="1">
      <c r="A17" s="102" t="s">
        <v>5</v>
      </c>
      <c r="B17" s="103">
        <v>0</v>
      </c>
      <c r="C17" s="104">
        <v>0</v>
      </c>
      <c r="D17" s="103">
        <v>0</v>
      </c>
      <c r="E17" s="104">
        <v>0</v>
      </c>
      <c r="F17" s="97">
        <v>0</v>
      </c>
      <c r="G17" s="104">
        <v>0</v>
      </c>
    </row>
    <row r="18" spans="1:7" s="81" customFormat="1" ht="24" customHeight="1" thickBot="1">
      <c r="A18" s="88" t="s">
        <v>21</v>
      </c>
      <c r="B18" s="89">
        <v>13139781</v>
      </c>
      <c r="C18" s="90">
        <v>87.18</v>
      </c>
      <c r="D18" s="89" t="s">
        <v>200</v>
      </c>
      <c r="E18" s="90">
        <v>89.09</v>
      </c>
      <c r="F18" s="105">
        <v>1741567</v>
      </c>
      <c r="G18" s="106">
        <v>15.2792972653435</v>
      </c>
    </row>
    <row r="19" spans="1:7" s="81" customFormat="1" ht="24" customHeight="1">
      <c r="A19" s="91" t="s">
        <v>8</v>
      </c>
      <c r="B19" s="92">
        <v>13111603</v>
      </c>
      <c r="C19" s="93">
        <v>86.99</v>
      </c>
      <c r="D19" s="92" t="s">
        <v>201</v>
      </c>
      <c r="E19" s="93">
        <v>88.88</v>
      </c>
      <c r="F19" s="107">
        <v>1741189</v>
      </c>
      <c r="G19" s="101">
        <v>15.313329840056836</v>
      </c>
    </row>
    <row r="20" spans="1:7" s="81" customFormat="1" ht="24" customHeight="1">
      <c r="A20" s="94" t="s">
        <v>202</v>
      </c>
      <c r="B20" s="95">
        <v>1526452</v>
      </c>
      <c r="C20" s="99">
        <v>10.130000000000001</v>
      </c>
      <c r="D20" s="95">
        <v>1300831</v>
      </c>
      <c r="E20" s="99">
        <v>10.17</v>
      </c>
      <c r="F20" s="108">
        <v>225621</v>
      </c>
      <c r="G20" s="101">
        <v>17.344374480620463</v>
      </c>
    </row>
    <row r="21" spans="1:7" s="81" customFormat="1" ht="24" customHeight="1">
      <c r="A21" s="94" t="s">
        <v>9</v>
      </c>
      <c r="B21" s="95">
        <v>10745791</v>
      </c>
      <c r="C21" s="99">
        <v>71.3</v>
      </c>
      <c r="D21" s="95">
        <v>9355855</v>
      </c>
      <c r="E21" s="99">
        <v>73.13</v>
      </c>
      <c r="F21" s="100">
        <v>1389936</v>
      </c>
      <c r="G21" s="101">
        <v>14.856322591575008</v>
      </c>
    </row>
    <row r="22" spans="1:7" s="81" customFormat="1" ht="24" customHeight="1">
      <c r="A22" s="94" t="s">
        <v>10</v>
      </c>
      <c r="B22" s="95">
        <v>196415</v>
      </c>
      <c r="C22" s="99">
        <v>1.3</v>
      </c>
      <c r="D22" s="95" t="s">
        <v>203</v>
      </c>
      <c r="E22" s="99">
        <v>0.77</v>
      </c>
      <c r="F22" s="100">
        <v>98074</v>
      </c>
      <c r="G22" s="101">
        <v>99.728495744399595</v>
      </c>
    </row>
    <row r="23" spans="1:7" s="81" customFormat="1" ht="24" customHeight="1">
      <c r="A23" s="94" t="s">
        <v>11</v>
      </c>
      <c r="B23" s="95">
        <v>326113</v>
      </c>
      <c r="C23" s="99">
        <v>2.16</v>
      </c>
      <c r="D23" s="95">
        <v>306190</v>
      </c>
      <c r="E23" s="99">
        <v>2.39</v>
      </c>
      <c r="F23" s="100">
        <v>19923</v>
      </c>
      <c r="G23" s="101">
        <v>6.5067441784512887</v>
      </c>
    </row>
    <row r="24" spans="1:7" s="81" customFormat="1" ht="24" customHeight="1">
      <c r="A24" s="94" t="s">
        <v>12</v>
      </c>
      <c r="B24" s="95">
        <v>316832</v>
      </c>
      <c r="C24" s="99">
        <v>2.1</v>
      </c>
      <c r="D24" s="95">
        <v>309197</v>
      </c>
      <c r="E24" s="99">
        <v>2.42</v>
      </c>
      <c r="F24" s="100">
        <v>7635</v>
      </c>
      <c r="G24" s="101">
        <v>2.4692995080806086</v>
      </c>
    </row>
    <row r="25" spans="1:7" s="81" customFormat="1" ht="24" customHeight="1">
      <c r="A25" s="94" t="s">
        <v>13</v>
      </c>
      <c r="B25" s="95">
        <v>28178</v>
      </c>
      <c r="C25" s="99">
        <v>0.19</v>
      </c>
      <c r="D25" s="95">
        <v>27800</v>
      </c>
      <c r="E25" s="99">
        <v>0.21</v>
      </c>
      <c r="F25" s="100">
        <v>378</v>
      </c>
      <c r="G25" s="101">
        <v>1.3597122302158273</v>
      </c>
    </row>
    <row r="26" spans="1:7" s="81" customFormat="1" ht="24" customHeight="1">
      <c r="A26" s="94" t="s">
        <v>204</v>
      </c>
      <c r="B26" s="95">
        <v>12391</v>
      </c>
      <c r="C26" s="99">
        <v>0.08</v>
      </c>
      <c r="D26" s="95">
        <v>13028</v>
      </c>
      <c r="E26" s="99">
        <v>0.1</v>
      </c>
      <c r="F26" s="100">
        <v>-637</v>
      </c>
      <c r="G26" s="101">
        <v>-4.8894688363524716</v>
      </c>
    </row>
    <row r="27" spans="1:7" s="81" customFormat="1" ht="24" customHeight="1">
      <c r="A27" s="94" t="s">
        <v>199</v>
      </c>
      <c r="B27" s="95">
        <v>10259</v>
      </c>
      <c r="C27" s="99">
        <v>7.0000000000000007E-2</v>
      </c>
      <c r="D27" s="95">
        <v>11391</v>
      </c>
      <c r="E27" s="99">
        <v>0.09</v>
      </c>
      <c r="F27" s="100">
        <v>-1132</v>
      </c>
      <c r="G27" s="101">
        <v>-9.9376700904222623</v>
      </c>
    </row>
    <row r="28" spans="1:7" s="81" customFormat="1" ht="24" customHeight="1">
      <c r="A28" s="94" t="s">
        <v>4</v>
      </c>
      <c r="B28" s="95">
        <v>3422</v>
      </c>
      <c r="C28" s="99">
        <v>0.02</v>
      </c>
      <c r="D28" s="95">
        <v>2970</v>
      </c>
      <c r="E28" s="99">
        <v>0.02</v>
      </c>
      <c r="F28" s="100">
        <v>452</v>
      </c>
      <c r="G28" s="109">
        <v>15.218855218855218</v>
      </c>
    </row>
    <row r="29" spans="1:7" s="81" customFormat="1" ht="24" customHeight="1" thickBot="1">
      <c r="A29" s="102" t="s">
        <v>5</v>
      </c>
      <c r="B29" s="110">
        <v>2106</v>
      </c>
      <c r="C29" s="99">
        <v>0.02</v>
      </c>
      <c r="D29" s="110">
        <v>411</v>
      </c>
      <c r="E29" s="104">
        <v>0</v>
      </c>
      <c r="F29" s="97">
        <v>1695</v>
      </c>
      <c r="G29" s="109">
        <v>412.40875912408762</v>
      </c>
    </row>
    <row r="30" spans="1:7" s="81" customFormat="1" ht="24" customHeight="1" thickBot="1">
      <c r="A30" s="88" t="s">
        <v>22</v>
      </c>
      <c r="B30" s="89">
        <v>510996</v>
      </c>
      <c r="C30" s="90">
        <v>3.39</v>
      </c>
      <c r="D30" s="89">
        <v>284337</v>
      </c>
      <c r="E30" s="90">
        <v>2.2200000000000002</v>
      </c>
      <c r="F30" s="105">
        <f>+B30-D30</f>
        <v>226659</v>
      </c>
      <c r="G30" s="106">
        <f>+F30/D30*100</f>
        <v>79.714915751379522</v>
      </c>
    </row>
    <row r="31" spans="1:7" s="81" customFormat="1" ht="24" customHeight="1">
      <c r="A31" s="91" t="s">
        <v>8</v>
      </c>
      <c r="B31" s="92">
        <v>13463</v>
      </c>
      <c r="C31" s="93">
        <v>0.09</v>
      </c>
      <c r="D31" s="92">
        <v>5576</v>
      </c>
      <c r="E31" s="111">
        <v>0.04</v>
      </c>
      <c r="F31" s="108">
        <f>+B31-D31</f>
        <v>7887</v>
      </c>
      <c r="G31" s="101">
        <f>+F31/D31*100</f>
        <v>141.44548063127692</v>
      </c>
    </row>
    <row r="32" spans="1:7" s="81" customFormat="1" ht="24" customHeight="1" thickBot="1">
      <c r="A32" s="102" t="s">
        <v>198</v>
      </c>
      <c r="B32" s="112">
        <v>497533</v>
      </c>
      <c r="C32" s="113">
        <v>3.3</v>
      </c>
      <c r="D32" s="112">
        <v>278761</v>
      </c>
      <c r="E32" s="113">
        <v>2.1800000000000002</v>
      </c>
      <c r="F32" s="100">
        <v>218772</v>
      </c>
      <c r="G32" s="114">
        <v>78.480131725743561</v>
      </c>
    </row>
    <row r="33" spans="1:7" s="81" customFormat="1" ht="24" customHeight="1" thickBot="1">
      <c r="A33" s="88" t="s">
        <v>23</v>
      </c>
      <c r="B33" s="89">
        <v>14611</v>
      </c>
      <c r="C33" s="90">
        <v>0.1</v>
      </c>
      <c r="D33" s="89">
        <v>13090</v>
      </c>
      <c r="E33" s="90">
        <v>0.1</v>
      </c>
      <c r="F33" s="105">
        <v>1521</v>
      </c>
      <c r="G33" s="106">
        <v>11.619556913674561</v>
      </c>
    </row>
    <row r="34" spans="1:7" s="81" customFormat="1" ht="24" customHeight="1">
      <c r="A34" s="91" t="s">
        <v>8</v>
      </c>
      <c r="B34" s="92">
        <v>8430</v>
      </c>
      <c r="C34" s="93">
        <v>0.06</v>
      </c>
      <c r="D34" s="92">
        <v>10161</v>
      </c>
      <c r="E34" s="93">
        <v>0.08</v>
      </c>
      <c r="F34" s="100">
        <v>-1731</v>
      </c>
      <c r="G34" s="115">
        <v>-17.035724830233246</v>
      </c>
    </row>
    <row r="35" spans="1:7" s="81" customFormat="1" ht="24" customHeight="1" thickBot="1">
      <c r="A35" s="102" t="s">
        <v>13</v>
      </c>
      <c r="B35" s="112">
        <v>6181</v>
      </c>
      <c r="C35" s="99">
        <v>0.04</v>
      </c>
      <c r="D35" s="112">
        <v>2929</v>
      </c>
      <c r="E35" s="99">
        <v>0.02</v>
      </c>
      <c r="F35" s="100">
        <v>3252</v>
      </c>
      <c r="G35" s="114">
        <v>111.02765448958689</v>
      </c>
    </row>
    <row r="36" spans="1:7" s="81" customFormat="1" ht="24" customHeight="1" thickBot="1">
      <c r="A36" s="116" t="s">
        <v>205</v>
      </c>
      <c r="B36" s="89">
        <v>15063909</v>
      </c>
      <c r="C36" s="90">
        <v>99.95</v>
      </c>
      <c r="D36" s="89" t="s">
        <v>206</v>
      </c>
      <c r="E36" s="90">
        <v>99.96</v>
      </c>
      <c r="F36" s="105">
        <f>15063909-12788752</f>
        <v>2275157</v>
      </c>
      <c r="G36" s="106">
        <f>+F36/12788752*100</f>
        <v>17.790297286240282</v>
      </c>
    </row>
    <row r="37" spans="1:7" s="120" customFormat="1" ht="24" customHeight="1" thickBot="1">
      <c r="A37" s="117" t="s">
        <v>14</v>
      </c>
      <c r="B37" s="118">
        <v>7933</v>
      </c>
      <c r="C37" s="119">
        <v>0.05</v>
      </c>
      <c r="D37" s="118">
        <v>4760</v>
      </c>
      <c r="E37" s="119">
        <v>0.04</v>
      </c>
      <c r="F37" s="105">
        <v>3173</v>
      </c>
      <c r="G37" s="106">
        <v>66.659663865546221</v>
      </c>
    </row>
    <row r="38" spans="1:7" s="81" customFormat="1" ht="24" customHeight="1">
      <c r="A38" s="121" t="s">
        <v>207</v>
      </c>
      <c r="B38" s="122">
        <v>7933</v>
      </c>
      <c r="C38" s="123">
        <v>0.05</v>
      </c>
      <c r="D38" s="122">
        <v>4760</v>
      </c>
      <c r="E38" s="123">
        <v>0.04</v>
      </c>
      <c r="F38" s="108">
        <v>3173</v>
      </c>
      <c r="G38" s="115">
        <v>66.659663865546221</v>
      </c>
    </row>
    <row r="39" spans="1:7" s="81" customFormat="1" ht="24" customHeight="1">
      <c r="A39" s="94" t="s">
        <v>208</v>
      </c>
      <c r="B39" s="95">
        <v>0</v>
      </c>
      <c r="C39" s="124">
        <v>0</v>
      </c>
      <c r="D39" s="95">
        <v>0</v>
      </c>
      <c r="E39" s="124">
        <v>0</v>
      </c>
      <c r="F39" s="100">
        <v>0</v>
      </c>
      <c r="G39" s="98">
        <v>0</v>
      </c>
    </row>
    <row r="40" spans="1:7" s="81" customFormat="1" ht="24" customHeight="1">
      <c r="A40" s="121" t="s">
        <v>209</v>
      </c>
      <c r="B40" s="95">
        <v>0</v>
      </c>
      <c r="C40" s="124">
        <v>0</v>
      </c>
      <c r="D40" s="95">
        <v>0</v>
      </c>
      <c r="E40" s="124">
        <v>0</v>
      </c>
      <c r="F40" s="97">
        <v>0</v>
      </c>
      <c r="G40" s="98">
        <v>0</v>
      </c>
    </row>
    <row r="41" spans="1:7" s="81" customFormat="1" ht="24" customHeight="1" thickBot="1">
      <c r="A41" s="102" t="s">
        <v>210</v>
      </c>
      <c r="B41" s="110">
        <v>0</v>
      </c>
      <c r="C41" s="104">
        <v>0</v>
      </c>
      <c r="D41" s="110">
        <v>0</v>
      </c>
      <c r="E41" s="104">
        <v>0</v>
      </c>
      <c r="F41" s="110">
        <v>0</v>
      </c>
      <c r="G41" s="98">
        <v>0</v>
      </c>
    </row>
    <row r="42" spans="1:7" s="81" customFormat="1" ht="24" customHeight="1" thickBot="1">
      <c r="A42" s="88" t="s">
        <v>24</v>
      </c>
      <c r="B42" s="89">
        <v>0</v>
      </c>
      <c r="C42" s="125">
        <v>0</v>
      </c>
      <c r="D42" s="89">
        <v>0</v>
      </c>
      <c r="E42" s="125">
        <v>0</v>
      </c>
      <c r="F42" s="105">
        <v>0</v>
      </c>
      <c r="G42" s="126">
        <v>0</v>
      </c>
    </row>
    <row r="43" spans="1:7" s="81" customFormat="1" ht="24" customHeight="1">
      <c r="A43" s="91" t="s">
        <v>202</v>
      </c>
      <c r="B43" s="127">
        <v>0</v>
      </c>
      <c r="C43" s="128">
        <v>0</v>
      </c>
      <c r="D43" s="127">
        <v>0</v>
      </c>
      <c r="E43" s="128">
        <v>0</v>
      </c>
      <c r="F43" s="100">
        <v>0</v>
      </c>
      <c r="G43" s="98">
        <v>0</v>
      </c>
    </row>
    <row r="44" spans="1:7" s="81" customFormat="1" ht="24" customHeight="1">
      <c r="A44" s="94" t="s">
        <v>211</v>
      </c>
      <c r="B44" s="95">
        <v>0</v>
      </c>
      <c r="C44" s="124">
        <v>0</v>
      </c>
      <c r="D44" s="95">
        <v>0</v>
      </c>
      <c r="E44" s="124">
        <v>0</v>
      </c>
      <c r="F44" s="100">
        <v>0</v>
      </c>
      <c r="G44" s="98">
        <v>0</v>
      </c>
    </row>
    <row r="45" spans="1:7" s="81" customFormat="1" ht="24" customHeight="1" thickBot="1">
      <c r="A45" s="129" t="s">
        <v>212</v>
      </c>
      <c r="B45" s="112">
        <v>0</v>
      </c>
      <c r="C45" s="104">
        <v>0</v>
      </c>
      <c r="D45" s="112">
        <v>0</v>
      </c>
      <c r="E45" s="104">
        <v>0</v>
      </c>
      <c r="F45" s="100">
        <v>0</v>
      </c>
      <c r="G45" s="98">
        <v>0</v>
      </c>
    </row>
    <row r="46" spans="1:7" s="81" customFormat="1" ht="24" customHeight="1" thickBot="1">
      <c r="A46" s="130" t="s">
        <v>213</v>
      </c>
      <c r="B46" s="89">
        <v>15071842</v>
      </c>
      <c r="C46" s="90">
        <v>100</v>
      </c>
      <c r="D46" s="89" t="s">
        <v>214</v>
      </c>
      <c r="E46" s="90">
        <v>100</v>
      </c>
      <c r="F46" s="105">
        <f>+B46-12793512</f>
        <v>2278330</v>
      </c>
      <c r="G46" s="106">
        <f>+F46/12793512*100</f>
        <v>17.808479798197713</v>
      </c>
    </row>
    <row r="47" spans="1:7" s="135" customFormat="1">
      <c r="A47" s="173" t="s">
        <v>215</v>
      </c>
      <c r="B47" s="131"/>
      <c r="C47" s="131"/>
      <c r="D47" s="132"/>
      <c r="E47" s="133"/>
      <c r="F47" s="131"/>
      <c r="G47" s="134"/>
    </row>
    <row r="48" spans="1:7" s="135" customFormat="1">
      <c r="A48" s="136" t="s">
        <v>216</v>
      </c>
      <c r="B48" s="136"/>
      <c r="C48" s="136"/>
      <c r="D48" s="137"/>
      <c r="E48" s="137"/>
      <c r="F48" s="136"/>
      <c r="G48" s="134"/>
    </row>
    <row r="49" spans="1:7" s="135" customFormat="1">
      <c r="A49" s="187"/>
      <c r="B49" s="187"/>
      <c r="C49" s="187"/>
      <c r="D49" s="187"/>
      <c r="E49" s="187"/>
      <c r="F49" s="187"/>
      <c r="G49" s="134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Q88"/>
  <sheetViews>
    <sheetView showGridLines="0" view="pageBreakPreview" topLeftCell="A4" zoomScaleNormal="70" zoomScaleSheetLayoutView="100" zoomScalePageLayoutView="70" workbookViewId="0">
      <selection activeCell="A5" sqref="A5"/>
    </sheetView>
  </sheetViews>
  <sheetFormatPr defaultColWidth="8.6328125" defaultRowHeight="15.6"/>
  <cols>
    <col min="1" max="53" width="8.6328125" style="143"/>
    <col min="54" max="54" width="8.6328125" style="140"/>
    <col min="55" max="56" width="11.81640625" style="141" customWidth="1"/>
    <col min="57" max="57" width="11.81640625" style="142" customWidth="1"/>
    <col min="58" max="60" width="8.6328125" style="141"/>
    <col min="61" max="63" width="8.6328125" style="143"/>
    <col min="64" max="64" width="10.54296875" style="143" customWidth="1"/>
    <col min="65" max="65" width="10.453125" style="143" customWidth="1"/>
    <col min="66" max="66" width="9.54296875" style="143" customWidth="1"/>
    <col min="67" max="16384" width="8.6328125" style="143"/>
  </cols>
  <sheetData>
    <row r="1" spans="1:69" ht="28.2">
      <c r="A1" s="188" t="s">
        <v>25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39"/>
      <c r="BE1" s="142" t="s">
        <v>26</v>
      </c>
      <c r="BH1" s="141" t="s">
        <v>27</v>
      </c>
    </row>
    <row r="2" spans="1:69" ht="19.95" customHeight="1">
      <c r="BB2" s="139" t="s">
        <v>28</v>
      </c>
      <c r="BC2" s="144" t="s">
        <v>29</v>
      </c>
      <c r="BD2" s="141" t="s">
        <v>30</v>
      </c>
      <c r="BE2" s="142" t="s">
        <v>31</v>
      </c>
      <c r="BF2" s="144" t="s">
        <v>29</v>
      </c>
      <c r="BG2" s="141" t="s">
        <v>30</v>
      </c>
      <c r="BH2" s="141" t="s">
        <v>31</v>
      </c>
    </row>
    <row r="3" spans="1:69" ht="19.95" customHeight="1">
      <c r="BB3" s="140" t="s">
        <v>32</v>
      </c>
      <c r="BC3" s="141">
        <v>12523956</v>
      </c>
      <c r="BD3" s="141">
        <v>11373881</v>
      </c>
      <c r="BE3" s="142">
        <v>704021</v>
      </c>
      <c r="BF3" s="141">
        <v>12523.956</v>
      </c>
      <c r="BG3" s="141">
        <v>11373.880999999999</v>
      </c>
      <c r="BH3" s="141">
        <v>704.02099999999996</v>
      </c>
      <c r="BI3" s="140" t="s">
        <v>33</v>
      </c>
      <c r="BK3" s="145" t="s">
        <v>34</v>
      </c>
      <c r="BL3" s="146">
        <v>1235735</v>
      </c>
      <c r="BM3" s="147">
        <v>1149087</v>
      </c>
      <c r="BN3" s="148">
        <v>86103</v>
      </c>
      <c r="BO3" s="147">
        <f t="shared" ref="BO3:BQ34" si="0">BL3/1000</f>
        <v>1235.7349999999999</v>
      </c>
      <c r="BP3" s="147">
        <f t="shared" si="0"/>
        <v>1149.087</v>
      </c>
      <c r="BQ3" s="147">
        <f t="shared" si="0"/>
        <v>86.102999999999994</v>
      </c>
    </row>
    <row r="4" spans="1:69" ht="19.95" customHeight="1">
      <c r="BB4" s="140" t="s">
        <v>35</v>
      </c>
      <c r="BC4" s="141">
        <v>9020115</v>
      </c>
      <c r="BD4" s="141">
        <v>8459595</v>
      </c>
      <c r="BE4" s="142">
        <v>347741</v>
      </c>
      <c r="BF4" s="141">
        <v>9020.1149999999998</v>
      </c>
      <c r="BG4" s="141">
        <v>8459.5949999999993</v>
      </c>
      <c r="BH4" s="141">
        <v>347.74099999999999</v>
      </c>
      <c r="BI4" s="140"/>
      <c r="BK4" s="145" t="s">
        <v>36</v>
      </c>
      <c r="BL4" s="146">
        <v>1577800</v>
      </c>
      <c r="BM4" s="147">
        <v>1311254</v>
      </c>
      <c r="BN4" s="148">
        <v>261223</v>
      </c>
      <c r="BO4" s="147">
        <f t="shared" si="0"/>
        <v>1577.8</v>
      </c>
      <c r="BP4" s="147">
        <f t="shared" si="0"/>
        <v>1311.2539999999999</v>
      </c>
      <c r="BQ4" s="147">
        <f t="shared" si="0"/>
        <v>261.22300000000001</v>
      </c>
    </row>
    <row r="5" spans="1:69" ht="19.95" customHeight="1">
      <c r="BB5" s="140" t="s">
        <v>37</v>
      </c>
      <c r="BC5" s="141">
        <v>11713699</v>
      </c>
      <c r="BD5" s="141">
        <v>10776315</v>
      </c>
      <c r="BE5" s="142">
        <v>606026</v>
      </c>
      <c r="BF5" s="141">
        <v>11713.699000000001</v>
      </c>
      <c r="BG5" s="141">
        <v>10776.315000000001</v>
      </c>
      <c r="BH5" s="141">
        <v>606.02599999999995</v>
      </c>
      <c r="BI5" s="140"/>
      <c r="BK5" s="145" t="s">
        <v>38</v>
      </c>
      <c r="BL5" s="146">
        <v>1910058</v>
      </c>
      <c r="BM5" s="147">
        <v>1669183</v>
      </c>
      <c r="BN5" s="148">
        <v>237751</v>
      </c>
      <c r="BO5" s="147">
        <f t="shared" si="0"/>
        <v>1910.058</v>
      </c>
      <c r="BP5" s="147">
        <f t="shared" si="0"/>
        <v>1669.183</v>
      </c>
      <c r="BQ5" s="147">
        <f t="shared" si="0"/>
        <v>237.751</v>
      </c>
    </row>
    <row r="6" spans="1:69" ht="19.95" customHeight="1">
      <c r="BB6" s="140" t="s">
        <v>39</v>
      </c>
      <c r="BC6" s="141">
        <v>11768561</v>
      </c>
      <c r="BD6" s="141">
        <v>10728918</v>
      </c>
      <c r="BE6" s="142">
        <v>652393</v>
      </c>
      <c r="BF6" s="141">
        <v>11768.561</v>
      </c>
      <c r="BG6" s="141">
        <v>10728.918</v>
      </c>
      <c r="BH6" s="141">
        <v>652.39300000000003</v>
      </c>
      <c r="BI6" s="140" t="s">
        <v>39</v>
      </c>
      <c r="BK6" s="145" t="s">
        <v>40</v>
      </c>
      <c r="BL6" s="146">
        <v>1642499</v>
      </c>
      <c r="BM6" s="147">
        <v>1325977</v>
      </c>
      <c r="BN6" s="148">
        <v>297295</v>
      </c>
      <c r="BO6" s="147">
        <f t="shared" si="0"/>
        <v>1642.499</v>
      </c>
      <c r="BP6" s="147">
        <f t="shared" si="0"/>
        <v>1325.9770000000001</v>
      </c>
      <c r="BQ6" s="147">
        <f t="shared" si="0"/>
        <v>297.29500000000002</v>
      </c>
    </row>
    <row r="7" spans="1:69" ht="19.95" customHeight="1">
      <c r="BB7" s="140" t="s">
        <v>41</v>
      </c>
      <c r="BC7" s="141">
        <v>14520917</v>
      </c>
      <c r="BD7" s="141">
        <v>13192471</v>
      </c>
      <c r="BE7" s="142">
        <v>841324</v>
      </c>
      <c r="BF7" s="141">
        <v>14520.916999999999</v>
      </c>
      <c r="BG7" s="141">
        <v>13192.471</v>
      </c>
      <c r="BH7" s="141">
        <v>841.32399999999996</v>
      </c>
      <c r="BI7" s="140"/>
      <c r="BK7" s="145" t="s">
        <v>42</v>
      </c>
      <c r="BL7" s="146">
        <v>1683150</v>
      </c>
      <c r="BM7" s="147">
        <v>1495026</v>
      </c>
      <c r="BN7" s="148">
        <v>188124</v>
      </c>
      <c r="BO7" s="147">
        <f t="shared" si="0"/>
        <v>1683.15</v>
      </c>
      <c r="BP7" s="147">
        <f t="shared" si="0"/>
        <v>1495.0260000000001</v>
      </c>
      <c r="BQ7" s="147">
        <f t="shared" si="0"/>
        <v>188.124</v>
      </c>
    </row>
    <row r="8" spans="1:69" ht="19.95" customHeight="1">
      <c r="BB8" s="140" t="s">
        <v>43</v>
      </c>
      <c r="BC8" s="141">
        <v>11715533</v>
      </c>
      <c r="BD8" s="141">
        <v>10698044</v>
      </c>
      <c r="BE8" s="142">
        <v>649559</v>
      </c>
      <c r="BF8" s="141">
        <v>11715.532999999999</v>
      </c>
      <c r="BG8" s="141">
        <v>10698.044</v>
      </c>
      <c r="BH8" s="141">
        <v>649.55899999999997</v>
      </c>
      <c r="BI8" s="140"/>
      <c r="BK8" s="145" t="s">
        <v>44</v>
      </c>
      <c r="BL8" s="146">
        <v>2181734</v>
      </c>
      <c r="BM8" s="147">
        <v>1693392</v>
      </c>
      <c r="BN8" s="148">
        <v>482424</v>
      </c>
      <c r="BO8" s="147">
        <f t="shared" si="0"/>
        <v>2181.7339999999999</v>
      </c>
      <c r="BP8" s="147">
        <f t="shared" si="0"/>
        <v>1693.3920000000001</v>
      </c>
      <c r="BQ8" s="147">
        <f t="shared" si="0"/>
        <v>482.42399999999998</v>
      </c>
    </row>
    <row r="9" spans="1:69" ht="19.95" customHeight="1">
      <c r="BB9" s="140" t="s">
        <v>45</v>
      </c>
      <c r="BC9" s="141">
        <v>12890504</v>
      </c>
      <c r="BD9" s="141">
        <v>11883155</v>
      </c>
      <c r="BE9" s="142">
        <v>550857</v>
      </c>
      <c r="BF9" s="141">
        <v>12890.504000000001</v>
      </c>
      <c r="BG9" s="141">
        <v>11883.155000000001</v>
      </c>
      <c r="BH9" s="141">
        <v>550.85699999999997</v>
      </c>
      <c r="BI9" s="140" t="s">
        <v>45</v>
      </c>
      <c r="BK9" s="145" t="s">
        <v>46</v>
      </c>
      <c r="BL9" s="146">
        <v>2431119</v>
      </c>
      <c r="BM9" s="147">
        <v>1980560</v>
      </c>
      <c r="BN9" s="148">
        <v>433023</v>
      </c>
      <c r="BO9" s="147">
        <f t="shared" si="0"/>
        <v>2431.1190000000001</v>
      </c>
      <c r="BP9" s="147">
        <f t="shared" si="0"/>
        <v>1980.56</v>
      </c>
      <c r="BQ9" s="147">
        <f t="shared" si="0"/>
        <v>433.02300000000002</v>
      </c>
    </row>
    <row r="10" spans="1:69" ht="19.95" customHeight="1">
      <c r="BB10" s="140" t="s">
        <v>47</v>
      </c>
      <c r="BC10" s="141">
        <v>12695430</v>
      </c>
      <c r="BD10" s="141">
        <v>11689761</v>
      </c>
      <c r="BE10" s="142">
        <v>619494</v>
      </c>
      <c r="BF10" s="141">
        <v>12695.43</v>
      </c>
      <c r="BG10" s="141">
        <v>11689.761</v>
      </c>
      <c r="BH10" s="141">
        <v>619.49400000000003</v>
      </c>
      <c r="BI10" s="140"/>
      <c r="BK10" s="145" t="s">
        <v>48</v>
      </c>
      <c r="BL10" s="146">
        <v>3340846</v>
      </c>
      <c r="BM10" s="147">
        <v>2872861</v>
      </c>
      <c r="BN10" s="148">
        <v>439052</v>
      </c>
      <c r="BO10" s="147">
        <f t="shared" si="0"/>
        <v>3340.846</v>
      </c>
      <c r="BP10" s="147">
        <f t="shared" si="0"/>
        <v>2872.8609999999999</v>
      </c>
      <c r="BQ10" s="147">
        <f t="shared" si="0"/>
        <v>439.05200000000002</v>
      </c>
    </row>
    <row r="11" spans="1:69" ht="19.95" customHeight="1">
      <c r="BB11" s="140" t="s">
        <v>49</v>
      </c>
      <c r="BC11" s="141">
        <v>11656347</v>
      </c>
      <c r="BD11" s="141">
        <v>10727910</v>
      </c>
      <c r="BE11" s="142">
        <v>547766</v>
      </c>
      <c r="BF11" s="141">
        <v>11656.347</v>
      </c>
      <c r="BG11" s="141">
        <v>10727.91</v>
      </c>
      <c r="BH11" s="141">
        <v>547.76599999999996</v>
      </c>
      <c r="BI11" s="140"/>
      <c r="BK11" s="145" t="s">
        <v>50</v>
      </c>
      <c r="BL11" s="146">
        <v>2581612</v>
      </c>
      <c r="BM11" s="147">
        <v>2293359</v>
      </c>
      <c r="BN11" s="148">
        <v>284503</v>
      </c>
      <c r="BO11" s="147">
        <f t="shared" si="0"/>
        <v>2581.6120000000001</v>
      </c>
      <c r="BP11" s="147">
        <f t="shared" si="0"/>
        <v>2293.3589999999999</v>
      </c>
      <c r="BQ11" s="147">
        <f t="shared" si="0"/>
        <v>284.50299999999999</v>
      </c>
    </row>
    <row r="12" spans="1:69" ht="19.95" customHeight="1">
      <c r="BB12" s="140" t="s">
        <v>51</v>
      </c>
      <c r="BC12" s="141">
        <v>11903546</v>
      </c>
      <c r="BD12" s="141">
        <v>11067561</v>
      </c>
      <c r="BE12" s="142">
        <v>486340</v>
      </c>
      <c r="BF12" s="141">
        <v>11903.546</v>
      </c>
      <c r="BG12" s="141">
        <v>11067.561</v>
      </c>
      <c r="BH12" s="141">
        <v>486.34</v>
      </c>
      <c r="BI12" s="140" t="s">
        <v>51</v>
      </c>
      <c r="BK12" s="145" t="s">
        <v>52</v>
      </c>
      <c r="BL12" s="146">
        <v>3980031</v>
      </c>
      <c r="BM12" s="147">
        <v>3365183</v>
      </c>
      <c r="BN12" s="148">
        <v>558424</v>
      </c>
      <c r="BO12" s="147">
        <f t="shared" si="0"/>
        <v>3980.0309999999999</v>
      </c>
      <c r="BP12" s="147">
        <f t="shared" si="0"/>
        <v>3365.183</v>
      </c>
      <c r="BQ12" s="147">
        <f t="shared" si="0"/>
        <v>558.42399999999998</v>
      </c>
    </row>
    <row r="13" spans="1:69" ht="19.95" customHeight="1">
      <c r="BB13" s="140" t="s">
        <v>53</v>
      </c>
      <c r="BC13" s="141">
        <v>11487524</v>
      </c>
      <c r="BD13" s="141">
        <v>10741008</v>
      </c>
      <c r="BE13" s="142">
        <v>399187</v>
      </c>
      <c r="BF13" s="141">
        <v>11487.523999999999</v>
      </c>
      <c r="BG13" s="141">
        <v>10741.008</v>
      </c>
      <c r="BH13" s="141">
        <v>399.18700000000001</v>
      </c>
      <c r="BI13" s="140"/>
      <c r="BK13" s="145" t="s">
        <v>54</v>
      </c>
      <c r="BL13" s="146">
        <v>4245477</v>
      </c>
      <c r="BM13" s="147">
        <v>3434169</v>
      </c>
      <c r="BN13" s="148">
        <v>784338</v>
      </c>
      <c r="BO13" s="147">
        <f t="shared" si="0"/>
        <v>4245.4769999999999</v>
      </c>
      <c r="BP13" s="147">
        <f t="shared" si="0"/>
        <v>3434.1689999999999</v>
      </c>
      <c r="BQ13" s="147">
        <f t="shared" si="0"/>
        <v>784.33799999999997</v>
      </c>
    </row>
    <row r="14" spans="1:69" ht="19.95" customHeight="1">
      <c r="BB14" s="140" t="s">
        <v>55</v>
      </c>
      <c r="BC14" s="141">
        <v>10888925</v>
      </c>
      <c r="BD14" s="141">
        <v>10162943</v>
      </c>
      <c r="BE14" s="142">
        <v>347454</v>
      </c>
      <c r="BF14" s="141">
        <v>10888.924999999999</v>
      </c>
      <c r="BG14" s="141">
        <v>10162.942999999999</v>
      </c>
      <c r="BH14" s="141">
        <v>347.45400000000001</v>
      </c>
      <c r="BI14" s="140"/>
      <c r="BK14" s="145" t="s">
        <v>56</v>
      </c>
      <c r="BL14" s="146">
        <v>4083032</v>
      </c>
      <c r="BM14" s="147">
        <v>3252826</v>
      </c>
      <c r="BN14" s="148">
        <v>819943</v>
      </c>
      <c r="BO14" s="147">
        <f t="shared" si="0"/>
        <v>4083.0320000000002</v>
      </c>
      <c r="BP14" s="147">
        <f t="shared" si="0"/>
        <v>3252.826</v>
      </c>
      <c r="BQ14" s="147">
        <f t="shared" si="0"/>
        <v>819.94299999999998</v>
      </c>
    </row>
    <row r="15" spans="1:69" ht="19.95" customHeight="1">
      <c r="BB15" s="140" t="s">
        <v>57</v>
      </c>
      <c r="BC15" s="141">
        <v>17205163</v>
      </c>
      <c r="BD15" s="141">
        <v>16306900</v>
      </c>
      <c r="BE15" s="142">
        <v>500675</v>
      </c>
      <c r="BF15" s="141">
        <v>17205.163</v>
      </c>
      <c r="BG15" s="141">
        <v>16306.9</v>
      </c>
      <c r="BH15" s="141">
        <v>500.67500000000001</v>
      </c>
      <c r="BI15" s="140" t="s">
        <v>58</v>
      </c>
      <c r="BK15" s="145" t="s">
        <v>59</v>
      </c>
      <c r="BL15" s="146">
        <v>4626743</v>
      </c>
      <c r="BM15" s="147">
        <v>3924629</v>
      </c>
      <c r="BN15" s="148">
        <v>700770</v>
      </c>
      <c r="BO15" s="147">
        <f t="shared" si="0"/>
        <v>4626.7430000000004</v>
      </c>
      <c r="BP15" s="147">
        <f t="shared" si="0"/>
        <v>3924.6289999999999</v>
      </c>
      <c r="BQ15" s="147">
        <f t="shared" si="0"/>
        <v>700.77</v>
      </c>
    </row>
    <row r="16" spans="1:69" ht="19.95" customHeight="1">
      <c r="BB16" s="140" t="s">
        <v>60</v>
      </c>
      <c r="BC16" s="141">
        <v>13659581</v>
      </c>
      <c r="BD16" s="141">
        <v>12781739</v>
      </c>
      <c r="BE16" s="142">
        <v>441207</v>
      </c>
      <c r="BF16" s="141">
        <v>13659.581</v>
      </c>
      <c r="BG16" s="141">
        <v>12781.739</v>
      </c>
      <c r="BH16" s="141">
        <v>441.20699999999999</v>
      </c>
      <c r="BI16" s="140"/>
      <c r="BK16" s="145" t="s">
        <v>61</v>
      </c>
      <c r="BL16" s="146">
        <v>4965032</v>
      </c>
      <c r="BM16" s="147">
        <v>3760509</v>
      </c>
      <c r="BN16" s="148">
        <v>1150216</v>
      </c>
      <c r="BO16" s="147">
        <f t="shared" si="0"/>
        <v>4965.0320000000002</v>
      </c>
      <c r="BP16" s="147">
        <f t="shared" si="0"/>
        <v>3760.509</v>
      </c>
      <c r="BQ16" s="147">
        <f t="shared" si="0"/>
        <v>1150.2159999999999</v>
      </c>
    </row>
    <row r="17" spans="1:69" ht="19.95" customHeight="1">
      <c r="BB17" s="140" t="s">
        <v>62</v>
      </c>
      <c r="BC17" s="141">
        <v>14599945</v>
      </c>
      <c r="BD17" s="141">
        <v>13114019</v>
      </c>
      <c r="BE17" s="142">
        <v>771179</v>
      </c>
      <c r="BF17" s="141">
        <v>14599.945</v>
      </c>
      <c r="BG17" s="141">
        <v>13114.019</v>
      </c>
      <c r="BH17" s="141">
        <v>771.17899999999997</v>
      </c>
      <c r="BI17" s="140"/>
      <c r="BK17" s="145" t="s">
        <v>63</v>
      </c>
      <c r="BL17" s="146">
        <v>4773622</v>
      </c>
      <c r="BM17" s="147">
        <v>3544338</v>
      </c>
      <c r="BN17" s="148">
        <v>1213345</v>
      </c>
      <c r="BO17" s="147">
        <f t="shared" si="0"/>
        <v>4773.6220000000003</v>
      </c>
      <c r="BP17" s="147">
        <f t="shared" si="0"/>
        <v>3544.3380000000002</v>
      </c>
      <c r="BQ17" s="147">
        <f t="shared" si="0"/>
        <v>1213.345</v>
      </c>
    </row>
    <row r="18" spans="1:69" ht="19.95" customHeight="1">
      <c r="BB18" s="140" t="s">
        <v>64</v>
      </c>
      <c r="BC18" s="141">
        <v>13973265</v>
      </c>
      <c r="BD18" s="141">
        <v>12679576</v>
      </c>
      <c r="BE18" s="142">
        <v>605394</v>
      </c>
      <c r="BF18" s="141">
        <v>13973.264999999999</v>
      </c>
      <c r="BG18" s="141">
        <v>12679.575999999999</v>
      </c>
      <c r="BH18" s="141">
        <v>605.39400000000001</v>
      </c>
      <c r="BI18" s="140" t="s">
        <v>64</v>
      </c>
      <c r="BK18" s="145" t="s">
        <v>65</v>
      </c>
      <c r="BL18" s="146">
        <v>4898809</v>
      </c>
      <c r="BM18" s="147">
        <v>3708636</v>
      </c>
      <c r="BN18" s="148">
        <v>1183017</v>
      </c>
      <c r="BO18" s="147">
        <f t="shared" si="0"/>
        <v>4898.8090000000002</v>
      </c>
      <c r="BP18" s="147">
        <f t="shared" si="0"/>
        <v>3708.636</v>
      </c>
      <c r="BQ18" s="147">
        <f t="shared" si="0"/>
        <v>1183.0170000000001</v>
      </c>
    </row>
    <row r="19" spans="1:69" ht="19.95" customHeight="1">
      <c r="BB19" s="140" t="s">
        <v>66</v>
      </c>
      <c r="BC19" s="141">
        <v>12020442</v>
      </c>
      <c r="BD19" s="141">
        <v>10624448</v>
      </c>
      <c r="BE19" s="142">
        <v>748472</v>
      </c>
      <c r="BF19" s="141">
        <v>12020.441999999999</v>
      </c>
      <c r="BG19" s="141">
        <v>10624.448</v>
      </c>
      <c r="BH19" s="141">
        <v>748.47199999999998</v>
      </c>
      <c r="BI19" s="140"/>
      <c r="BK19" s="145" t="s">
        <v>67</v>
      </c>
      <c r="BL19" s="146">
        <v>5773305</v>
      </c>
      <c r="BM19" s="147">
        <v>5006039</v>
      </c>
      <c r="BN19" s="148">
        <v>759679</v>
      </c>
      <c r="BO19" s="147">
        <f t="shared" si="0"/>
        <v>5773.3050000000003</v>
      </c>
      <c r="BP19" s="147">
        <f t="shared" si="0"/>
        <v>5006.0389999999998</v>
      </c>
      <c r="BQ19" s="147">
        <f t="shared" si="0"/>
        <v>759.67899999999997</v>
      </c>
    </row>
    <row r="20" spans="1:69" ht="19.95" customHeight="1">
      <c r="BB20" s="140" t="s">
        <v>68</v>
      </c>
      <c r="BC20" s="149">
        <v>11432368</v>
      </c>
      <c r="BD20" s="149">
        <v>10364627</v>
      </c>
      <c r="BE20" s="142">
        <v>620047</v>
      </c>
      <c r="BF20" s="141">
        <v>11432.368</v>
      </c>
      <c r="BG20" s="141">
        <v>10364.627</v>
      </c>
      <c r="BH20" s="141">
        <v>620.04700000000003</v>
      </c>
      <c r="BI20" s="140"/>
      <c r="BK20" s="145" t="s">
        <v>69</v>
      </c>
      <c r="BL20" s="146">
        <v>6350635</v>
      </c>
      <c r="BM20" s="147">
        <v>4892798</v>
      </c>
      <c r="BN20" s="148">
        <v>1441170</v>
      </c>
      <c r="BO20" s="147">
        <f t="shared" si="0"/>
        <v>6350.6350000000002</v>
      </c>
      <c r="BP20" s="147">
        <f t="shared" si="0"/>
        <v>4892.7979999999998</v>
      </c>
      <c r="BQ20" s="147">
        <f t="shared" si="0"/>
        <v>1441.17</v>
      </c>
    </row>
    <row r="21" spans="1:69" ht="19.95" customHeight="1">
      <c r="BB21" s="140" t="s">
        <v>70</v>
      </c>
      <c r="BC21" s="141">
        <v>12755431</v>
      </c>
      <c r="BD21" s="141">
        <v>11467656</v>
      </c>
      <c r="BE21" s="142">
        <v>700966</v>
      </c>
      <c r="BF21" s="141">
        <v>12755.431</v>
      </c>
      <c r="BG21" s="141">
        <v>11467.656000000001</v>
      </c>
      <c r="BH21" s="141">
        <v>700.96600000000001</v>
      </c>
      <c r="BI21" s="140" t="s">
        <v>70</v>
      </c>
      <c r="BK21" s="145" t="s">
        <v>71</v>
      </c>
      <c r="BL21" s="146">
        <v>7029569</v>
      </c>
      <c r="BM21" s="147">
        <v>5576623</v>
      </c>
      <c r="BN21" s="148">
        <v>1437864</v>
      </c>
      <c r="BO21" s="147">
        <f t="shared" si="0"/>
        <v>7029.5690000000004</v>
      </c>
      <c r="BP21" s="147">
        <f t="shared" si="0"/>
        <v>5576.6229999999996</v>
      </c>
      <c r="BQ21" s="147">
        <f t="shared" si="0"/>
        <v>1437.864</v>
      </c>
    </row>
    <row r="22" spans="1:69" ht="19.95" customHeight="1">
      <c r="BB22" s="140" t="s">
        <v>72</v>
      </c>
      <c r="BC22" s="141">
        <v>12013190</v>
      </c>
      <c r="BD22" s="141">
        <v>11016323</v>
      </c>
      <c r="BE22" s="142">
        <v>529477</v>
      </c>
      <c r="BF22" s="141">
        <v>12013.19</v>
      </c>
      <c r="BG22" s="141">
        <v>11016.323</v>
      </c>
      <c r="BH22" s="141">
        <v>529.47699999999998</v>
      </c>
      <c r="BI22" s="140"/>
      <c r="BK22" s="145" t="s">
        <v>73</v>
      </c>
      <c r="BL22" s="146">
        <v>7041978</v>
      </c>
      <c r="BM22" s="147">
        <v>5826624</v>
      </c>
      <c r="BN22" s="148">
        <v>1185914</v>
      </c>
      <c r="BO22" s="147">
        <f t="shared" si="0"/>
        <v>7041.9780000000001</v>
      </c>
      <c r="BP22" s="147">
        <f t="shared" si="0"/>
        <v>5826.6239999999998</v>
      </c>
      <c r="BQ22" s="147">
        <f t="shared" si="0"/>
        <v>1185.914</v>
      </c>
    </row>
    <row r="23" spans="1:69" ht="19.95" customHeight="1">
      <c r="BB23" s="140" t="s">
        <v>74</v>
      </c>
      <c r="BC23" s="149">
        <v>14535390</v>
      </c>
      <c r="BD23" s="149">
        <v>13367321</v>
      </c>
      <c r="BE23" s="150">
        <v>672338</v>
      </c>
      <c r="BF23" s="141">
        <v>14535.39</v>
      </c>
      <c r="BG23" s="141">
        <v>13367.321</v>
      </c>
      <c r="BH23" s="141">
        <v>672.33799999999997</v>
      </c>
      <c r="BI23" s="140"/>
      <c r="BK23" s="145" t="s">
        <v>75</v>
      </c>
      <c r="BL23" s="146">
        <v>7208957</v>
      </c>
      <c r="BM23" s="147">
        <v>6304659</v>
      </c>
      <c r="BN23" s="148">
        <v>873851</v>
      </c>
      <c r="BO23" s="147">
        <f t="shared" si="0"/>
        <v>7208.9570000000003</v>
      </c>
      <c r="BP23" s="147">
        <f t="shared" si="0"/>
        <v>6304.6589999999997</v>
      </c>
      <c r="BQ23" s="147">
        <f t="shared" si="0"/>
        <v>873.851</v>
      </c>
    </row>
    <row r="24" spans="1:69" ht="19.95" customHeight="1">
      <c r="BB24" s="140" t="s">
        <v>76</v>
      </c>
      <c r="BC24" s="141">
        <v>13986038</v>
      </c>
      <c r="BD24" s="141">
        <v>12836457</v>
      </c>
      <c r="BE24" s="142">
        <v>640597</v>
      </c>
      <c r="BF24" s="141">
        <v>13986.038</v>
      </c>
      <c r="BG24" s="141">
        <v>12836.457</v>
      </c>
      <c r="BH24" s="141">
        <v>640.59699999999998</v>
      </c>
      <c r="BI24" s="140" t="s">
        <v>76</v>
      </c>
      <c r="BK24" s="145" t="s">
        <v>77</v>
      </c>
      <c r="BL24" s="146">
        <v>7654289</v>
      </c>
      <c r="BM24" s="147">
        <v>6153711</v>
      </c>
      <c r="BN24" s="148">
        <v>1452401</v>
      </c>
      <c r="BO24" s="147">
        <f t="shared" si="0"/>
        <v>7654.2889999999998</v>
      </c>
      <c r="BP24" s="147">
        <f t="shared" si="0"/>
        <v>6153.7110000000002</v>
      </c>
      <c r="BQ24" s="147">
        <f t="shared" si="0"/>
        <v>1452.4010000000001</v>
      </c>
    </row>
    <row r="25" spans="1:69" ht="19.95" customHeight="1">
      <c r="BB25" s="140" t="s">
        <v>78</v>
      </c>
      <c r="BC25" s="141">
        <v>12828289</v>
      </c>
      <c r="BD25" s="141">
        <v>12047414</v>
      </c>
      <c r="BE25" s="142">
        <v>441537</v>
      </c>
      <c r="BF25" s="141">
        <v>12828.289000000001</v>
      </c>
      <c r="BG25" s="141">
        <v>12047.414000000001</v>
      </c>
      <c r="BH25" s="141">
        <v>441.53699999999998</v>
      </c>
      <c r="BI25" s="140"/>
      <c r="BK25" s="145" t="s">
        <v>79</v>
      </c>
      <c r="BL25" s="146">
        <v>5826558</v>
      </c>
      <c r="BM25" s="147">
        <v>4313923</v>
      </c>
      <c r="BN25" s="148">
        <v>1473252</v>
      </c>
      <c r="BO25" s="147">
        <f t="shared" si="0"/>
        <v>5826.558</v>
      </c>
      <c r="BP25" s="147">
        <f t="shared" si="0"/>
        <v>4313.9229999999998</v>
      </c>
      <c r="BQ25" s="147">
        <f t="shared" si="0"/>
        <v>1473.252</v>
      </c>
    </row>
    <row r="26" spans="1:69" ht="19.95" customHeight="1">
      <c r="BB26" s="140" t="s">
        <v>80</v>
      </c>
      <c r="BC26" s="141">
        <v>13239672</v>
      </c>
      <c r="BD26" s="141">
        <v>12483620</v>
      </c>
      <c r="BE26" s="142">
        <v>288851</v>
      </c>
      <c r="BF26" s="141">
        <v>13239.672</v>
      </c>
      <c r="BG26" s="141">
        <v>12483.62</v>
      </c>
      <c r="BH26" s="141">
        <v>288.851</v>
      </c>
      <c r="BI26" s="140"/>
      <c r="BK26" s="145" t="s">
        <v>81</v>
      </c>
      <c r="BL26" s="146">
        <v>8841649</v>
      </c>
      <c r="BM26" s="147">
        <v>6423127</v>
      </c>
      <c r="BN26" s="148">
        <v>2386212</v>
      </c>
      <c r="BO26" s="147">
        <f t="shared" si="0"/>
        <v>8841.6489999999994</v>
      </c>
      <c r="BP26" s="147">
        <f t="shared" si="0"/>
        <v>6423.1270000000004</v>
      </c>
      <c r="BQ26" s="147">
        <f t="shared" si="0"/>
        <v>2386.212</v>
      </c>
    </row>
    <row r="27" spans="1:69" ht="19.95" customHeight="1">
      <c r="BB27" s="140" t="s">
        <v>82</v>
      </c>
      <c r="BC27" s="141">
        <v>15149333</v>
      </c>
      <c r="BD27" s="141">
        <v>14134246</v>
      </c>
      <c r="BE27" s="142">
        <v>523034</v>
      </c>
      <c r="BF27" s="141">
        <v>15149.333000000001</v>
      </c>
      <c r="BG27" s="141">
        <v>14134.245999999999</v>
      </c>
      <c r="BH27" s="141">
        <v>523.03399999999999</v>
      </c>
      <c r="BI27" s="140" t="s">
        <v>83</v>
      </c>
      <c r="BK27" s="145" t="s">
        <v>84</v>
      </c>
      <c r="BL27" s="146">
        <v>6997763</v>
      </c>
      <c r="BM27" s="147">
        <v>4793839</v>
      </c>
      <c r="BN27" s="148">
        <v>1954145</v>
      </c>
      <c r="BO27" s="147">
        <f t="shared" si="0"/>
        <v>6997.7629999999999</v>
      </c>
      <c r="BP27" s="147">
        <f t="shared" si="0"/>
        <v>4793.8389999999999</v>
      </c>
      <c r="BQ27" s="147">
        <f t="shared" si="0"/>
        <v>1954.145</v>
      </c>
    </row>
    <row r="28" spans="1:69" ht="19.95" customHeight="1">
      <c r="BB28" s="140" t="s">
        <v>85</v>
      </c>
      <c r="BC28" s="141">
        <v>9956771</v>
      </c>
      <c r="BD28" s="141">
        <v>9383149</v>
      </c>
      <c r="BE28" s="142">
        <v>316338</v>
      </c>
      <c r="BF28" s="141">
        <v>9956.7710000000006</v>
      </c>
      <c r="BG28" s="141">
        <v>9383.1489999999994</v>
      </c>
      <c r="BH28" s="141">
        <v>316.33800000000002</v>
      </c>
      <c r="BI28" s="151"/>
      <c r="BK28" s="145" t="s">
        <v>86</v>
      </c>
      <c r="BL28" s="146">
        <v>8686972.5</v>
      </c>
      <c r="BM28" s="147">
        <v>5808833</v>
      </c>
      <c r="BN28" s="148">
        <v>2623982</v>
      </c>
      <c r="BO28" s="147">
        <f t="shared" si="0"/>
        <v>8686.9724999999999</v>
      </c>
      <c r="BP28" s="147">
        <f t="shared" si="0"/>
        <v>5808.8329999999996</v>
      </c>
      <c r="BQ28" s="147">
        <f t="shared" si="0"/>
        <v>2623.982</v>
      </c>
    </row>
    <row r="29" spans="1:69" ht="19.95" customHeight="1">
      <c r="BB29" s="140" t="s">
        <v>87</v>
      </c>
      <c r="BC29" s="141">
        <v>14340478</v>
      </c>
      <c r="BD29" s="141">
        <v>13514628</v>
      </c>
      <c r="BE29" s="142">
        <v>475403</v>
      </c>
      <c r="BF29" s="141">
        <v>14340.477999999999</v>
      </c>
      <c r="BG29" s="141">
        <v>13514.628000000001</v>
      </c>
      <c r="BH29" s="141">
        <v>475.40300000000002</v>
      </c>
      <c r="BI29" s="151"/>
      <c r="BK29" s="145" t="s">
        <v>88</v>
      </c>
      <c r="BL29" s="146">
        <v>8325877</v>
      </c>
      <c r="BM29" s="147">
        <v>5494503</v>
      </c>
      <c r="BN29" s="148">
        <v>2561059</v>
      </c>
      <c r="BO29" s="147">
        <f t="shared" si="0"/>
        <v>8325.8770000000004</v>
      </c>
      <c r="BP29" s="147">
        <f t="shared" si="0"/>
        <v>5494.5029999999997</v>
      </c>
      <c r="BQ29" s="147">
        <f t="shared" si="0"/>
        <v>2561.0590000000002</v>
      </c>
    </row>
    <row r="30" spans="1:69" ht="19.95" customHeight="1">
      <c r="BB30" s="140" t="s">
        <v>89</v>
      </c>
      <c r="BC30" s="141">
        <v>13738212</v>
      </c>
      <c r="BD30" s="141">
        <v>12873806</v>
      </c>
      <c r="BE30" s="142">
        <v>448767</v>
      </c>
      <c r="BF30" s="141">
        <v>14340.477999999999</v>
      </c>
      <c r="BG30" s="141">
        <v>13514.628000000001</v>
      </c>
      <c r="BH30" s="141">
        <v>475.40300000000002</v>
      </c>
      <c r="BI30" s="151" t="s">
        <v>89</v>
      </c>
      <c r="BK30" s="145" t="s">
        <v>90</v>
      </c>
      <c r="BL30" s="146">
        <v>8902470</v>
      </c>
      <c r="BM30" s="147">
        <v>6242920</v>
      </c>
      <c r="BN30" s="148">
        <v>2218953</v>
      </c>
      <c r="BO30" s="147">
        <f t="shared" si="0"/>
        <v>8902.4699999999993</v>
      </c>
      <c r="BP30" s="147">
        <f t="shared" si="0"/>
        <v>6242.92</v>
      </c>
      <c r="BQ30" s="147">
        <f t="shared" si="0"/>
        <v>2218.953</v>
      </c>
    </row>
    <row r="31" spans="1:69" s="153" customFormat="1" ht="17.399999999999999">
      <c r="A31" s="152"/>
      <c r="BB31" s="151" t="s">
        <v>91</v>
      </c>
      <c r="BC31" s="154">
        <v>13881805</v>
      </c>
      <c r="BD31" s="155">
        <v>12778061</v>
      </c>
      <c r="BE31" s="156">
        <v>761508</v>
      </c>
      <c r="BF31" s="155">
        <f t="shared" ref="BF31:BH39" si="1">BC31/1000</f>
        <v>13881.805</v>
      </c>
      <c r="BG31" s="155">
        <f t="shared" si="1"/>
        <v>12778.061</v>
      </c>
      <c r="BH31" s="155">
        <f t="shared" si="1"/>
        <v>761.50800000000004</v>
      </c>
      <c r="BI31" s="151"/>
      <c r="BK31" s="157" t="s">
        <v>92</v>
      </c>
      <c r="BL31" s="158">
        <v>10184486.5</v>
      </c>
      <c r="BM31" s="159">
        <v>6412308</v>
      </c>
      <c r="BN31" s="160">
        <v>3209750</v>
      </c>
      <c r="BO31" s="159">
        <f t="shared" si="0"/>
        <v>10184.486500000001</v>
      </c>
      <c r="BP31" s="159">
        <f t="shared" si="0"/>
        <v>6412.308</v>
      </c>
      <c r="BQ31" s="159">
        <f t="shared" si="0"/>
        <v>3209.75</v>
      </c>
    </row>
    <row r="32" spans="1:69" ht="17.399999999999999">
      <c r="A32" s="161"/>
      <c r="BB32" s="151" t="s">
        <v>93</v>
      </c>
      <c r="BC32" s="154">
        <v>14408177</v>
      </c>
      <c r="BD32" s="155">
        <v>13369029</v>
      </c>
      <c r="BE32" s="156">
        <v>610362</v>
      </c>
      <c r="BF32" s="155">
        <f t="shared" si="1"/>
        <v>14408.177</v>
      </c>
      <c r="BG32" s="155">
        <f t="shared" si="1"/>
        <v>13369.029</v>
      </c>
      <c r="BH32" s="155">
        <f t="shared" si="1"/>
        <v>610.36199999999997</v>
      </c>
      <c r="BI32" s="151"/>
      <c r="BK32" s="145" t="s">
        <v>94</v>
      </c>
      <c r="BL32" s="146">
        <v>7444372</v>
      </c>
      <c r="BM32" s="147">
        <v>5438541</v>
      </c>
      <c r="BN32" s="148">
        <v>1767400</v>
      </c>
      <c r="BO32" s="147">
        <f t="shared" si="0"/>
        <v>7444.3720000000003</v>
      </c>
      <c r="BP32" s="147">
        <f t="shared" si="0"/>
        <v>5438.5410000000002</v>
      </c>
      <c r="BQ32" s="147">
        <f t="shared" si="0"/>
        <v>1767.4</v>
      </c>
    </row>
    <row r="33" spans="1:69" ht="17.399999999999999">
      <c r="A33" s="161"/>
      <c r="B33" s="162"/>
      <c r="C33" s="162"/>
      <c r="D33" s="162"/>
      <c r="E33" s="162"/>
      <c r="BB33" s="151" t="s">
        <v>95</v>
      </c>
      <c r="BC33" s="141">
        <v>16289604</v>
      </c>
      <c r="BD33" s="141">
        <v>15260742</v>
      </c>
      <c r="BE33" s="142">
        <v>612321</v>
      </c>
      <c r="BF33" s="155">
        <f t="shared" si="1"/>
        <v>16289.603999999999</v>
      </c>
      <c r="BG33" s="155">
        <f t="shared" si="1"/>
        <v>15260.742</v>
      </c>
      <c r="BH33" s="155">
        <f t="shared" si="1"/>
        <v>612.32100000000003</v>
      </c>
      <c r="BI33" s="151" t="s">
        <v>95</v>
      </c>
      <c r="BK33" s="145" t="s">
        <v>96</v>
      </c>
      <c r="BL33" s="146">
        <v>9283019</v>
      </c>
      <c r="BM33" s="147">
        <v>6598816</v>
      </c>
      <c r="BN33" s="148">
        <v>2403579</v>
      </c>
      <c r="BO33" s="147">
        <f t="shared" si="0"/>
        <v>9283.0190000000002</v>
      </c>
      <c r="BP33" s="147">
        <f t="shared" si="0"/>
        <v>6598.8159999999998</v>
      </c>
      <c r="BQ33" s="147">
        <f t="shared" si="0"/>
        <v>2403.5790000000002</v>
      </c>
    </row>
    <row r="34" spans="1:69">
      <c r="BB34" s="151" t="s">
        <v>97</v>
      </c>
      <c r="BC34" s="141">
        <v>16054541</v>
      </c>
      <c r="BD34" s="141">
        <v>14640310</v>
      </c>
      <c r="BE34" s="142">
        <v>964876</v>
      </c>
      <c r="BF34" s="155">
        <f t="shared" si="1"/>
        <v>16054.540999999999</v>
      </c>
      <c r="BG34" s="155">
        <f t="shared" si="1"/>
        <v>14640.31</v>
      </c>
      <c r="BH34" s="155">
        <f t="shared" si="1"/>
        <v>964.87599999999998</v>
      </c>
      <c r="BI34" s="151"/>
      <c r="BK34" s="145" t="s">
        <v>98</v>
      </c>
      <c r="BL34" s="146">
        <v>10309281.5</v>
      </c>
      <c r="BM34" s="147">
        <v>6878062</v>
      </c>
      <c r="BN34" s="148">
        <v>3022730</v>
      </c>
      <c r="BO34" s="147">
        <f t="shared" si="0"/>
        <v>10309.281499999999</v>
      </c>
      <c r="BP34" s="147">
        <f t="shared" si="0"/>
        <v>6878.0619999999999</v>
      </c>
      <c r="BQ34" s="147">
        <f t="shared" si="0"/>
        <v>3022.73</v>
      </c>
    </row>
    <row r="35" spans="1:69">
      <c r="BB35" s="151" t="s">
        <v>99</v>
      </c>
      <c r="BC35" s="141">
        <v>13411941</v>
      </c>
      <c r="BD35" s="141">
        <v>12407145</v>
      </c>
      <c r="BE35" s="142">
        <v>563239</v>
      </c>
      <c r="BF35" s="141">
        <f t="shared" si="1"/>
        <v>13411.941000000001</v>
      </c>
      <c r="BG35" s="141">
        <f t="shared" si="1"/>
        <v>12407.145</v>
      </c>
      <c r="BH35" s="141">
        <f t="shared" si="1"/>
        <v>563.23900000000003</v>
      </c>
      <c r="BI35" s="151"/>
      <c r="BK35" s="145" t="s">
        <v>100</v>
      </c>
      <c r="BL35" s="146">
        <v>7194504</v>
      </c>
      <c r="BM35" s="147">
        <v>5497460</v>
      </c>
      <c r="BN35" s="148">
        <v>1439145</v>
      </c>
      <c r="BO35" s="147">
        <v>7194.5039999999999</v>
      </c>
      <c r="BP35" s="147">
        <v>5497.46</v>
      </c>
      <c r="BQ35" s="147">
        <v>1439.145</v>
      </c>
    </row>
    <row r="36" spans="1:69">
      <c r="BB36" s="151" t="s">
        <v>101</v>
      </c>
      <c r="BC36" s="141">
        <v>13160733</v>
      </c>
      <c r="BD36" s="141">
        <v>12085445</v>
      </c>
      <c r="BE36" s="142">
        <v>719444</v>
      </c>
      <c r="BF36" s="141">
        <f t="shared" si="1"/>
        <v>13160.733</v>
      </c>
      <c r="BG36" s="141">
        <f t="shared" si="1"/>
        <v>12085.445</v>
      </c>
      <c r="BH36" s="141">
        <f t="shared" si="1"/>
        <v>719.44399999999996</v>
      </c>
      <c r="BI36" s="151" t="s">
        <v>101</v>
      </c>
      <c r="BK36" s="145" t="s">
        <v>102</v>
      </c>
      <c r="BL36" s="146">
        <v>10502584</v>
      </c>
      <c r="BM36" s="147">
        <v>6497490</v>
      </c>
      <c r="BN36" s="148">
        <v>3535101</v>
      </c>
      <c r="BO36" s="147">
        <f t="shared" ref="BO36:BQ58" si="2">BL36/1000</f>
        <v>10502.584000000001</v>
      </c>
      <c r="BP36" s="147">
        <f t="shared" si="2"/>
        <v>6497.49</v>
      </c>
      <c r="BQ36" s="147">
        <f t="shared" si="2"/>
        <v>3535.1010000000001</v>
      </c>
    </row>
    <row r="37" spans="1:69">
      <c r="BB37" s="151" t="s">
        <v>103</v>
      </c>
      <c r="BC37" s="141">
        <v>11892248</v>
      </c>
      <c r="BD37" s="141">
        <v>10928330</v>
      </c>
      <c r="BE37" s="142">
        <v>588100</v>
      </c>
      <c r="BF37" s="141">
        <f t="shared" si="1"/>
        <v>11892.248</v>
      </c>
      <c r="BG37" s="141">
        <f t="shared" si="1"/>
        <v>10928.33</v>
      </c>
      <c r="BH37" s="141">
        <f t="shared" si="1"/>
        <v>588.1</v>
      </c>
      <c r="BI37" s="151"/>
      <c r="BK37" s="145" t="s">
        <v>104</v>
      </c>
      <c r="BL37" s="146">
        <v>7949826</v>
      </c>
      <c r="BM37" s="147">
        <v>5132908</v>
      </c>
      <c r="BN37" s="148">
        <v>2629195</v>
      </c>
      <c r="BO37" s="147">
        <f t="shared" si="2"/>
        <v>7949.826</v>
      </c>
      <c r="BP37" s="147">
        <f t="shared" si="2"/>
        <v>5132.9080000000004</v>
      </c>
      <c r="BQ37" s="147">
        <f t="shared" si="2"/>
        <v>2629.1950000000002</v>
      </c>
    </row>
    <row r="38" spans="1:69">
      <c r="BB38" s="151" t="s">
        <v>105</v>
      </c>
      <c r="BC38" s="141">
        <v>13723920</v>
      </c>
      <c r="BD38" s="141">
        <v>12592201</v>
      </c>
      <c r="BE38" s="142">
        <v>626752</v>
      </c>
      <c r="BF38" s="141">
        <f t="shared" si="1"/>
        <v>13723.92</v>
      </c>
      <c r="BG38" s="141">
        <f t="shared" si="1"/>
        <v>12592.200999999999</v>
      </c>
      <c r="BH38" s="141">
        <f t="shared" si="1"/>
        <v>626.75199999999995</v>
      </c>
      <c r="BI38" s="151"/>
      <c r="BK38" s="145" t="s">
        <v>106</v>
      </c>
      <c r="BL38" s="146">
        <v>9903783</v>
      </c>
      <c r="BM38" s="147">
        <v>6552712</v>
      </c>
      <c r="BN38" s="148">
        <v>2946655</v>
      </c>
      <c r="BO38" s="147">
        <f t="shared" si="2"/>
        <v>9903.7829999999994</v>
      </c>
      <c r="BP38" s="147">
        <f t="shared" si="2"/>
        <v>6552.7120000000004</v>
      </c>
      <c r="BQ38" s="147">
        <f t="shared" si="2"/>
        <v>2946.6550000000002</v>
      </c>
    </row>
    <row r="39" spans="1:69">
      <c r="BB39" s="140" t="s">
        <v>107</v>
      </c>
      <c r="BC39" s="141">
        <v>15057259</v>
      </c>
      <c r="BD39" s="141">
        <v>13383339</v>
      </c>
      <c r="BE39" s="142">
        <v>1113615</v>
      </c>
      <c r="BF39" s="141">
        <f t="shared" si="1"/>
        <v>15057.259</v>
      </c>
      <c r="BG39" s="141">
        <f t="shared" si="1"/>
        <v>13383.339</v>
      </c>
      <c r="BH39" s="141">
        <f t="shared" si="1"/>
        <v>1113.615</v>
      </c>
      <c r="BI39" s="143" t="s">
        <v>108</v>
      </c>
      <c r="BK39" s="145" t="s">
        <v>109</v>
      </c>
      <c r="BL39" s="146">
        <v>8984460</v>
      </c>
      <c r="BM39" s="147">
        <v>6130528</v>
      </c>
      <c r="BN39" s="148">
        <v>2500651</v>
      </c>
      <c r="BO39" s="147">
        <f t="shared" si="2"/>
        <v>8984.4599999999991</v>
      </c>
      <c r="BP39" s="147">
        <f t="shared" si="2"/>
        <v>6130.5280000000002</v>
      </c>
      <c r="BQ39" s="147">
        <f t="shared" si="2"/>
        <v>2500.6509999999998</v>
      </c>
    </row>
    <row r="40" spans="1:69">
      <c r="BB40" s="140" t="s">
        <v>110</v>
      </c>
      <c r="BC40" s="141">
        <v>10309360</v>
      </c>
      <c r="BD40" s="141">
        <v>9413587</v>
      </c>
      <c r="BE40" s="142">
        <v>674685</v>
      </c>
      <c r="BF40" s="141">
        <v>10309.36</v>
      </c>
      <c r="BG40" s="141">
        <v>9413.5869999999995</v>
      </c>
      <c r="BH40" s="141">
        <v>674.68499999999995</v>
      </c>
      <c r="BK40" s="145" t="s">
        <v>111</v>
      </c>
      <c r="BL40" s="146">
        <v>8927024</v>
      </c>
      <c r="BM40" s="147">
        <v>5925206</v>
      </c>
      <c r="BN40" s="148">
        <v>2618623</v>
      </c>
      <c r="BO40" s="147">
        <f t="shared" si="2"/>
        <v>8927.0239999999994</v>
      </c>
      <c r="BP40" s="147">
        <f t="shared" si="2"/>
        <v>5925.2060000000001</v>
      </c>
      <c r="BQ40" s="147">
        <f t="shared" si="2"/>
        <v>2618.623</v>
      </c>
    </row>
    <row r="41" spans="1:69">
      <c r="BB41" s="140" t="s">
        <v>112</v>
      </c>
      <c r="BC41" s="141">
        <v>13953181</v>
      </c>
      <c r="BD41" s="141">
        <v>12408257</v>
      </c>
      <c r="BE41" s="142">
        <v>1138152</v>
      </c>
      <c r="BF41" s="141">
        <v>13953.181</v>
      </c>
      <c r="BG41" s="141">
        <v>12408.257</v>
      </c>
      <c r="BH41" s="141">
        <v>1138.152</v>
      </c>
      <c r="BK41" s="145" t="s">
        <v>113</v>
      </c>
      <c r="BL41" s="146">
        <v>9138928</v>
      </c>
      <c r="BM41" s="147">
        <v>5782702</v>
      </c>
      <c r="BN41" s="148">
        <v>2849656</v>
      </c>
      <c r="BO41" s="147">
        <f t="shared" si="2"/>
        <v>9138.9279999999999</v>
      </c>
      <c r="BP41" s="147">
        <f t="shared" si="2"/>
        <v>5782.7020000000002</v>
      </c>
      <c r="BQ41" s="147">
        <f t="shared" si="2"/>
        <v>2849.6559999999999</v>
      </c>
    </row>
    <row r="42" spans="1:69">
      <c r="BB42" s="140" t="s">
        <v>114</v>
      </c>
      <c r="BC42" s="141">
        <v>12325603</v>
      </c>
      <c r="BD42" s="141">
        <v>11245394</v>
      </c>
      <c r="BE42" s="142">
        <v>716530</v>
      </c>
      <c r="BF42" s="141">
        <v>12325.602999999999</v>
      </c>
      <c r="BG42" s="141">
        <v>11245.394</v>
      </c>
      <c r="BH42" s="141">
        <v>716.53</v>
      </c>
      <c r="BI42" s="143" t="s">
        <v>114</v>
      </c>
      <c r="BK42" s="145" t="s">
        <v>115</v>
      </c>
      <c r="BL42" s="146">
        <v>8746229</v>
      </c>
      <c r="BM42" s="147">
        <v>6085706</v>
      </c>
      <c r="BN42" s="148">
        <v>2071806</v>
      </c>
      <c r="BO42" s="147">
        <f t="shared" si="2"/>
        <v>8746.2289999999994</v>
      </c>
      <c r="BP42" s="147">
        <f t="shared" si="2"/>
        <v>6085.7060000000001</v>
      </c>
      <c r="BQ42" s="147">
        <f t="shared" si="2"/>
        <v>2071.806</v>
      </c>
    </row>
    <row r="43" spans="1:69">
      <c r="BB43" s="140" t="s">
        <v>116</v>
      </c>
      <c r="BC43" s="141">
        <v>13012125</v>
      </c>
      <c r="BD43" s="141">
        <v>11750754</v>
      </c>
      <c r="BE43" s="142">
        <v>938855</v>
      </c>
      <c r="BF43" s="141">
        <v>13012</v>
      </c>
      <c r="BG43" s="141">
        <v>11751</v>
      </c>
      <c r="BH43" s="141">
        <v>938.85500000000002</v>
      </c>
      <c r="BK43" s="145" t="s">
        <v>117</v>
      </c>
      <c r="BL43" s="146">
        <v>7777611</v>
      </c>
      <c r="BM43" s="147">
        <v>5684049</v>
      </c>
      <c r="BN43" s="148">
        <v>1684543</v>
      </c>
      <c r="BO43" s="147">
        <f t="shared" si="2"/>
        <v>7777.6109999999999</v>
      </c>
      <c r="BP43" s="147">
        <f t="shared" si="2"/>
        <v>5684.049</v>
      </c>
      <c r="BQ43" s="147">
        <f t="shared" si="2"/>
        <v>1684.5429999999999</v>
      </c>
    </row>
    <row r="44" spans="1:69">
      <c r="BB44" s="140" t="s">
        <v>118</v>
      </c>
      <c r="BC44" s="141">
        <v>13540379</v>
      </c>
      <c r="BD44" s="141">
        <v>12247744</v>
      </c>
      <c r="BE44" s="142">
        <v>986283</v>
      </c>
      <c r="BF44" s="141">
        <v>13540</v>
      </c>
      <c r="BG44" s="141">
        <v>12248</v>
      </c>
      <c r="BH44" s="141">
        <v>986</v>
      </c>
      <c r="BK44" s="145" t="s">
        <v>119</v>
      </c>
      <c r="BL44" s="146">
        <v>9743924</v>
      </c>
      <c r="BM44" s="147">
        <v>6731112</v>
      </c>
      <c r="BN44" s="148">
        <v>2559841</v>
      </c>
      <c r="BO44" s="147">
        <f t="shared" si="2"/>
        <v>9743.9240000000009</v>
      </c>
      <c r="BP44" s="147">
        <f t="shared" si="2"/>
        <v>6731.1120000000001</v>
      </c>
      <c r="BQ44" s="147">
        <f t="shared" si="2"/>
        <v>2559.8409999999999</v>
      </c>
    </row>
    <row r="45" spans="1:69">
      <c r="BB45" s="140" t="s">
        <v>120</v>
      </c>
      <c r="BC45" s="141">
        <v>12688692</v>
      </c>
      <c r="BD45" s="141">
        <v>11495426</v>
      </c>
      <c r="BE45" s="142">
        <v>862180</v>
      </c>
      <c r="BF45" s="141">
        <v>12689</v>
      </c>
      <c r="BG45" s="141">
        <v>11495</v>
      </c>
      <c r="BH45" s="141">
        <v>862</v>
      </c>
      <c r="BI45" s="143" t="s">
        <v>120</v>
      </c>
      <c r="BK45" s="145" t="s">
        <v>121</v>
      </c>
      <c r="BL45" s="146">
        <v>9265390</v>
      </c>
      <c r="BM45" s="147">
        <v>7462691</v>
      </c>
      <c r="BN45" s="148">
        <v>1463731</v>
      </c>
      <c r="BO45" s="147">
        <f t="shared" si="2"/>
        <v>9265.39</v>
      </c>
      <c r="BP45" s="147">
        <f t="shared" si="2"/>
        <v>7462.6909999999998</v>
      </c>
      <c r="BQ45" s="147">
        <f t="shared" si="2"/>
        <v>1463.731</v>
      </c>
    </row>
    <row r="46" spans="1:69">
      <c r="BB46" s="140" t="s">
        <v>122</v>
      </c>
      <c r="BC46" s="141">
        <v>13599327</v>
      </c>
      <c r="BD46" s="141">
        <v>12139538</v>
      </c>
      <c r="BE46" s="142">
        <v>1068943</v>
      </c>
      <c r="BF46" s="141">
        <v>13599</v>
      </c>
      <c r="BG46" s="141">
        <v>12140</v>
      </c>
      <c r="BH46" s="141">
        <v>1069</v>
      </c>
      <c r="BK46" s="145" t="s">
        <v>123</v>
      </c>
      <c r="BL46" s="146">
        <v>6169541.5</v>
      </c>
      <c r="BM46" s="147">
        <v>4616060</v>
      </c>
      <c r="BN46" s="148">
        <v>1303227.5</v>
      </c>
      <c r="BO46" s="147">
        <f t="shared" si="2"/>
        <v>6169.5415000000003</v>
      </c>
      <c r="BP46" s="147">
        <f t="shared" si="2"/>
        <v>4616.0600000000004</v>
      </c>
      <c r="BQ46" s="147">
        <f t="shared" si="2"/>
        <v>1303.2275</v>
      </c>
    </row>
    <row r="47" spans="1:69">
      <c r="BB47" s="140" t="s">
        <v>124</v>
      </c>
      <c r="BC47" s="141">
        <v>12689729</v>
      </c>
      <c r="BD47" s="141">
        <v>11426438</v>
      </c>
      <c r="BE47" s="142">
        <v>959038</v>
      </c>
      <c r="BF47" s="141">
        <v>12690</v>
      </c>
      <c r="BG47" s="141">
        <v>11426</v>
      </c>
      <c r="BH47" s="141">
        <v>959</v>
      </c>
      <c r="BK47" s="163" t="s">
        <v>125</v>
      </c>
      <c r="BL47" s="144">
        <v>6888624</v>
      </c>
      <c r="BM47" s="141">
        <v>4634432</v>
      </c>
      <c r="BN47" s="142">
        <v>1901783</v>
      </c>
      <c r="BO47" s="141">
        <f t="shared" si="2"/>
        <v>6888.6239999999998</v>
      </c>
      <c r="BP47" s="141">
        <f t="shared" si="2"/>
        <v>4634.4319999999998</v>
      </c>
      <c r="BQ47" s="141">
        <f t="shared" si="2"/>
        <v>1901.7829999999999</v>
      </c>
    </row>
    <row r="48" spans="1:69">
      <c r="BB48" s="140" t="s">
        <v>126</v>
      </c>
      <c r="BC48" s="141">
        <v>12058692</v>
      </c>
      <c r="BD48" s="141">
        <v>11109879</v>
      </c>
      <c r="BE48" s="142">
        <v>764343</v>
      </c>
      <c r="BF48" s="141">
        <v>12059</v>
      </c>
      <c r="BG48" s="141">
        <v>11110</v>
      </c>
      <c r="BH48" s="141">
        <v>764</v>
      </c>
      <c r="BI48" s="143" t="s">
        <v>126</v>
      </c>
      <c r="BK48" s="163" t="s">
        <v>127</v>
      </c>
      <c r="BL48" s="149">
        <v>6464230</v>
      </c>
      <c r="BM48" s="149">
        <v>3871472</v>
      </c>
      <c r="BN48" s="150">
        <v>2344384</v>
      </c>
      <c r="BO48" s="141">
        <f t="shared" si="2"/>
        <v>6464.23</v>
      </c>
      <c r="BP48" s="141">
        <f t="shared" si="2"/>
        <v>3871.4720000000002</v>
      </c>
      <c r="BQ48" s="141">
        <f t="shared" si="2"/>
        <v>2344.384</v>
      </c>
    </row>
    <row r="49" spans="54:69">
      <c r="BB49" s="140" t="s">
        <v>128</v>
      </c>
      <c r="BC49" s="141">
        <v>13804680</v>
      </c>
      <c r="BD49" s="141">
        <v>12627020</v>
      </c>
      <c r="BE49" s="142">
        <v>917910</v>
      </c>
      <c r="BF49" s="141">
        <v>13805</v>
      </c>
      <c r="BG49" s="141">
        <v>12627</v>
      </c>
      <c r="BH49" s="141">
        <v>918</v>
      </c>
      <c r="BK49" s="163" t="s">
        <v>129</v>
      </c>
      <c r="BL49" s="149">
        <v>8393603</v>
      </c>
      <c r="BM49" s="149">
        <v>4966324</v>
      </c>
      <c r="BN49" s="150">
        <v>3124378</v>
      </c>
      <c r="BO49" s="141">
        <f t="shared" si="2"/>
        <v>8393.6029999999992</v>
      </c>
      <c r="BP49" s="141">
        <f t="shared" si="2"/>
        <v>4966.3239999999996</v>
      </c>
      <c r="BQ49" s="141">
        <f t="shared" si="2"/>
        <v>3124.3780000000002</v>
      </c>
    </row>
    <row r="50" spans="54:69">
      <c r="BB50" s="140" t="s">
        <v>130</v>
      </c>
      <c r="BC50" s="141">
        <v>11903376</v>
      </c>
      <c r="BD50" s="141">
        <v>11297489</v>
      </c>
      <c r="BE50" s="142">
        <v>454570</v>
      </c>
      <c r="BF50" s="141">
        <v>11903</v>
      </c>
      <c r="BG50" s="141">
        <v>11297</v>
      </c>
      <c r="BH50" s="141">
        <v>455</v>
      </c>
      <c r="BK50" s="163" t="s">
        <v>131</v>
      </c>
      <c r="BL50" s="144">
        <v>9311519</v>
      </c>
      <c r="BM50" s="141">
        <v>5330087</v>
      </c>
      <c r="BN50" s="142">
        <v>3565070</v>
      </c>
      <c r="BO50" s="141">
        <f t="shared" si="2"/>
        <v>9311.5190000000002</v>
      </c>
      <c r="BP50" s="141">
        <f t="shared" si="2"/>
        <v>5330.0870000000004</v>
      </c>
      <c r="BQ50" s="141">
        <f t="shared" si="2"/>
        <v>3565.07</v>
      </c>
    </row>
    <row r="51" spans="54:69">
      <c r="BB51" s="140" t="s">
        <v>132</v>
      </c>
      <c r="BC51" s="141">
        <v>11479512</v>
      </c>
      <c r="BD51" s="141">
        <v>10671207</v>
      </c>
      <c r="BE51" s="142">
        <v>651143</v>
      </c>
      <c r="BF51" s="141">
        <v>11480</v>
      </c>
      <c r="BG51" s="141">
        <v>10671</v>
      </c>
      <c r="BH51" s="141">
        <v>651</v>
      </c>
      <c r="BI51" s="143" t="s">
        <v>132</v>
      </c>
      <c r="BK51" s="163" t="s">
        <v>133</v>
      </c>
      <c r="BL51" s="149">
        <v>8612590</v>
      </c>
      <c r="BM51" s="149">
        <v>5290798</v>
      </c>
      <c r="BN51" s="150">
        <v>2898672</v>
      </c>
      <c r="BO51" s="141">
        <f t="shared" si="2"/>
        <v>8612.59</v>
      </c>
      <c r="BP51" s="141">
        <f t="shared" si="2"/>
        <v>5290.7979999999998</v>
      </c>
      <c r="BQ51" s="141">
        <f t="shared" si="2"/>
        <v>2898.672</v>
      </c>
    </row>
    <row r="52" spans="54:69">
      <c r="BB52" s="140" t="s">
        <v>134</v>
      </c>
      <c r="BC52" s="141">
        <v>11068593</v>
      </c>
      <c r="BD52" s="141">
        <v>10206220</v>
      </c>
      <c r="BE52" s="142">
        <v>677499</v>
      </c>
      <c r="BF52" s="141">
        <v>11069</v>
      </c>
      <c r="BG52" s="141">
        <v>10206</v>
      </c>
      <c r="BH52" s="141">
        <v>677</v>
      </c>
      <c r="BK52" s="163" t="s">
        <v>135</v>
      </c>
      <c r="BL52" s="149">
        <v>8262723</v>
      </c>
      <c r="BM52" s="149">
        <v>5084914</v>
      </c>
      <c r="BN52" s="150">
        <v>2864210</v>
      </c>
      <c r="BO52" s="141">
        <f t="shared" si="2"/>
        <v>8262.723</v>
      </c>
      <c r="BP52" s="141">
        <f t="shared" si="2"/>
        <v>5084.9139999999998</v>
      </c>
      <c r="BQ52" s="141">
        <f t="shared" si="2"/>
        <v>2864.21</v>
      </c>
    </row>
    <row r="53" spans="54:69">
      <c r="BB53" s="140" t="s">
        <v>136</v>
      </c>
      <c r="BC53" s="141">
        <v>14674134</v>
      </c>
      <c r="BD53" s="141">
        <v>13008025</v>
      </c>
      <c r="BE53" s="142">
        <v>1231026</v>
      </c>
      <c r="BF53" s="141">
        <v>14674</v>
      </c>
      <c r="BG53" s="141">
        <v>13008</v>
      </c>
      <c r="BH53" s="141">
        <v>1231</v>
      </c>
      <c r="BK53" s="163" t="s">
        <v>137</v>
      </c>
      <c r="BL53" s="144">
        <v>9563307</v>
      </c>
      <c r="BM53" s="141">
        <v>5706837</v>
      </c>
      <c r="BN53" s="142">
        <v>3522238</v>
      </c>
      <c r="BO53" s="141">
        <f t="shared" si="2"/>
        <v>9563.3070000000007</v>
      </c>
      <c r="BP53" s="141">
        <f t="shared" si="2"/>
        <v>5706.8370000000004</v>
      </c>
      <c r="BQ53" s="141">
        <f t="shared" si="2"/>
        <v>3522.2379999999998</v>
      </c>
    </row>
    <row r="54" spans="54:69">
      <c r="BB54" s="140" t="s">
        <v>138</v>
      </c>
      <c r="BC54" s="141">
        <v>10435246</v>
      </c>
      <c r="BD54" s="141">
        <v>9367580</v>
      </c>
      <c r="BE54" s="142">
        <v>635906</v>
      </c>
      <c r="BF54" s="141">
        <v>10435</v>
      </c>
      <c r="BG54" s="141">
        <v>9368</v>
      </c>
      <c r="BH54" s="141">
        <v>636</v>
      </c>
      <c r="BI54" s="143" t="s">
        <v>139</v>
      </c>
      <c r="BK54" s="163" t="s">
        <v>140</v>
      </c>
      <c r="BL54" s="149">
        <v>9345055</v>
      </c>
      <c r="BM54" s="149">
        <v>5730547</v>
      </c>
      <c r="BN54" s="150">
        <v>3255113</v>
      </c>
      <c r="BO54" s="141">
        <f t="shared" si="2"/>
        <v>9345.0550000000003</v>
      </c>
      <c r="BP54" s="141">
        <f t="shared" si="2"/>
        <v>5730.5469999999996</v>
      </c>
      <c r="BQ54" s="141">
        <f t="shared" si="2"/>
        <v>3255.1129999999998</v>
      </c>
    </row>
    <row r="55" spans="54:69">
      <c r="BB55" s="140" t="s">
        <v>141</v>
      </c>
      <c r="BC55" s="141">
        <v>11701189</v>
      </c>
      <c r="BD55" s="141">
        <v>10308851</v>
      </c>
      <c r="BE55" s="142">
        <v>856539</v>
      </c>
      <c r="BF55" s="141">
        <v>11701</v>
      </c>
      <c r="BG55" s="141">
        <v>10309</v>
      </c>
      <c r="BH55" s="141">
        <v>857</v>
      </c>
      <c r="BK55" s="163" t="s">
        <v>142</v>
      </c>
      <c r="BL55" s="149">
        <v>9517006</v>
      </c>
      <c r="BM55" s="149">
        <v>5749648</v>
      </c>
      <c r="BN55" s="150">
        <v>3453717</v>
      </c>
      <c r="BO55" s="141">
        <f t="shared" si="2"/>
        <v>9517.0059999999994</v>
      </c>
      <c r="BP55" s="141">
        <f t="shared" si="2"/>
        <v>5749.6480000000001</v>
      </c>
      <c r="BQ55" s="141">
        <f t="shared" si="2"/>
        <v>3453.7170000000001</v>
      </c>
    </row>
    <row r="56" spans="54:69">
      <c r="BB56" s="140" t="s">
        <v>143</v>
      </c>
      <c r="BC56" s="141">
        <v>13044633</v>
      </c>
      <c r="BD56" s="141">
        <v>11138675</v>
      </c>
      <c r="BE56" s="142">
        <v>1229234</v>
      </c>
      <c r="BF56" s="141">
        <v>13045</v>
      </c>
      <c r="BG56" s="141">
        <v>11139</v>
      </c>
      <c r="BH56" s="141">
        <v>1229</v>
      </c>
      <c r="BK56" s="163" t="s">
        <v>144</v>
      </c>
      <c r="BL56" s="144">
        <v>9089255</v>
      </c>
      <c r="BM56" s="141">
        <v>6452391</v>
      </c>
      <c r="BN56" s="142">
        <v>2265033</v>
      </c>
      <c r="BO56" s="141">
        <f t="shared" si="2"/>
        <v>9089.2549999999992</v>
      </c>
      <c r="BP56" s="141">
        <f t="shared" si="2"/>
        <v>6452.3909999999996</v>
      </c>
      <c r="BQ56" s="141">
        <f t="shared" si="2"/>
        <v>2265.0329999999999</v>
      </c>
    </row>
    <row r="57" spans="54:69">
      <c r="BB57" s="140" t="s">
        <v>145</v>
      </c>
      <c r="BC57" s="141">
        <v>12087459</v>
      </c>
      <c r="BD57" s="141">
        <v>10745755</v>
      </c>
      <c r="BE57" s="142">
        <v>946464</v>
      </c>
      <c r="BF57" s="141">
        <v>12087</v>
      </c>
      <c r="BG57" s="141">
        <v>10746</v>
      </c>
      <c r="BH57" s="141">
        <v>946</v>
      </c>
      <c r="BI57" s="143" t="s">
        <v>145</v>
      </c>
      <c r="BK57" s="163" t="s">
        <v>146</v>
      </c>
      <c r="BL57" s="149">
        <v>8902795</v>
      </c>
      <c r="BM57" s="149">
        <v>6679218</v>
      </c>
      <c r="BN57" s="150">
        <v>1855182</v>
      </c>
      <c r="BO57" s="141">
        <f t="shared" si="2"/>
        <v>8902.7950000000001</v>
      </c>
      <c r="BP57" s="141">
        <f t="shared" si="2"/>
        <v>6679.2179999999998</v>
      </c>
      <c r="BQ57" s="141">
        <f t="shared" si="2"/>
        <v>1855.182</v>
      </c>
    </row>
    <row r="58" spans="54:69">
      <c r="BB58" s="140" t="s">
        <v>147</v>
      </c>
      <c r="BC58" s="141">
        <v>13052880</v>
      </c>
      <c r="BD58" s="141">
        <v>11344359</v>
      </c>
      <c r="BE58" s="142">
        <v>1288795</v>
      </c>
      <c r="BF58" s="141">
        <v>13053</v>
      </c>
      <c r="BG58" s="141">
        <v>11344</v>
      </c>
      <c r="BH58" s="141">
        <v>1289</v>
      </c>
      <c r="BK58" s="163" t="s">
        <v>148</v>
      </c>
      <c r="BL58" s="149">
        <v>8822354</v>
      </c>
      <c r="BM58" s="149">
        <v>7110271</v>
      </c>
      <c r="BN58" s="150">
        <v>1349071</v>
      </c>
      <c r="BO58" s="141">
        <f t="shared" si="2"/>
        <v>8822.3539999999994</v>
      </c>
      <c r="BP58" s="141">
        <f t="shared" si="2"/>
        <v>7110.2709999999997</v>
      </c>
      <c r="BQ58" s="141">
        <f t="shared" si="2"/>
        <v>1349.0709999999999</v>
      </c>
    </row>
    <row r="59" spans="54:69">
      <c r="BB59" s="140" t="s">
        <v>149</v>
      </c>
      <c r="BC59" s="141">
        <v>12860096</v>
      </c>
      <c r="BD59" s="141">
        <v>11480239</v>
      </c>
      <c r="BE59" s="142">
        <v>1034277</v>
      </c>
      <c r="BF59" s="141">
        <v>12860</v>
      </c>
      <c r="BG59" s="141">
        <v>11480</v>
      </c>
      <c r="BH59" s="141">
        <v>1034</v>
      </c>
    </row>
    <row r="60" spans="54:69">
      <c r="BB60" s="140" t="s">
        <v>150</v>
      </c>
      <c r="BC60" s="141">
        <v>11794593</v>
      </c>
      <c r="BD60" s="141">
        <v>10394002</v>
      </c>
      <c r="BE60" s="142">
        <v>1134899</v>
      </c>
      <c r="BF60" s="141">
        <v>11795</v>
      </c>
      <c r="BG60" s="141">
        <v>10394</v>
      </c>
      <c r="BH60" s="141">
        <v>1135</v>
      </c>
      <c r="BI60" s="143" t="s">
        <v>150</v>
      </c>
      <c r="BK60" s="143" t="s">
        <v>151</v>
      </c>
      <c r="BL60" s="144">
        <v>9848195</v>
      </c>
      <c r="BM60" s="141">
        <v>7887411</v>
      </c>
      <c r="BN60" s="142">
        <v>1528451</v>
      </c>
      <c r="BO60" s="141">
        <v>9848.1949999999997</v>
      </c>
      <c r="BP60" s="141">
        <v>7887.4110000000001</v>
      </c>
      <c r="BQ60" s="141">
        <v>1528.451</v>
      </c>
    </row>
    <row r="61" spans="54:69">
      <c r="BB61" s="140" t="s">
        <v>152</v>
      </c>
      <c r="BC61" s="141">
        <v>12547983</v>
      </c>
      <c r="BD61" s="141">
        <v>11372732</v>
      </c>
      <c r="BE61" s="142">
        <v>864305</v>
      </c>
      <c r="BF61" s="141">
        <v>12548</v>
      </c>
      <c r="BG61" s="141">
        <v>11373</v>
      </c>
      <c r="BH61" s="141">
        <v>864</v>
      </c>
      <c r="BK61" s="143" t="s">
        <v>153</v>
      </c>
      <c r="BL61" s="144">
        <v>11440124</v>
      </c>
      <c r="BM61" s="141">
        <v>8373552</v>
      </c>
      <c r="BN61" s="142">
        <v>2009930</v>
      </c>
      <c r="BO61" s="141">
        <v>11440.124</v>
      </c>
      <c r="BP61" s="141">
        <v>8373.5519999999997</v>
      </c>
      <c r="BQ61" s="141">
        <v>2009.93</v>
      </c>
    </row>
    <row r="62" spans="54:69">
      <c r="BB62" s="140" t="s">
        <v>154</v>
      </c>
      <c r="BC62" s="141">
        <v>11425019</v>
      </c>
      <c r="BD62" s="141">
        <v>10385172</v>
      </c>
      <c r="BE62" s="142">
        <v>780805</v>
      </c>
      <c r="BF62" s="141">
        <v>11425</v>
      </c>
      <c r="BG62" s="141">
        <v>10385</v>
      </c>
      <c r="BH62" s="141">
        <v>781</v>
      </c>
      <c r="BK62" s="143" t="s">
        <v>155</v>
      </c>
      <c r="BL62" s="144">
        <v>11089716</v>
      </c>
      <c r="BM62" s="141">
        <v>8437078</v>
      </c>
      <c r="BN62" s="142">
        <v>2046398</v>
      </c>
      <c r="BO62" s="141">
        <v>11089.716</v>
      </c>
      <c r="BP62" s="141">
        <v>8437.0779999999995</v>
      </c>
      <c r="BQ62" s="141">
        <v>2046.3979999999999</v>
      </c>
    </row>
    <row r="63" spans="54:69">
      <c r="BB63" s="140" t="s">
        <v>156</v>
      </c>
      <c r="BC63" s="141">
        <v>14952832</v>
      </c>
      <c r="BD63" s="141">
        <v>12723285</v>
      </c>
      <c r="BE63" s="142">
        <v>1915917</v>
      </c>
      <c r="BF63" s="141">
        <v>14953</v>
      </c>
      <c r="BG63" s="141">
        <v>12723</v>
      </c>
      <c r="BH63" s="141">
        <v>1916</v>
      </c>
      <c r="BI63" s="143" t="s">
        <v>156</v>
      </c>
      <c r="BK63" s="143" t="s">
        <v>157</v>
      </c>
      <c r="BL63" s="144">
        <v>11574838</v>
      </c>
      <c r="BM63" s="141">
        <v>10107235</v>
      </c>
      <c r="BN63" s="142">
        <v>987897</v>
      </c>
      <c r="BO63" s="141">
        <v>11574.838</v>
      </c>
      <c r="BP63" s="141">
        <v>10107.235000000001</v>
      </c>
      <c r="BQ63" s="141">
        <v>987.89700000000005</v>
      </c>
    </row>
    <row r="64" spans="54:69">
      <c r="BB64" s="140" t="s">
        <v>158</v>
      </c>
      <c r="BC64" s="141">
        <v>11160283</v>
      </c>
      <c r="BD64" s="141">
        <v>9050438</v>
      </c>
      <c r="BE64" s="142">
        <v>1815724</v>
      </c>
      <c r="BF64" s="141">
        <v>11160</v>
      </c>
      <c r="BG64" s="141">
        <v>9050</v>
      </c>
      <c r="BH64" s="141">
        <v>1816</v>
      </c>
      <c r="BK64" s="143" t="s">
        <v>159</v>
      </c>
      <c r="BL64" s="144">
        <v>8968254</v>
      </c>
      <c r="BM64" s="141">
        <v>7979268</v>
      </c>
      <c r="BN64" s="142">
        <v>710861</v>
      </c>
      <c r="BO64" s="141">
        <v>8968.2540000000008</v>
      </c>
      <c r="BP64" s="141">
        <v>7979.268</v>
      </c>
      <c r="BQ64" s="141">
        <v>710.86099999999999</v>
      </c>
    </row>
    <row r="65" spans="54:69">
      <c r="BB65" s="140">
        <v>10703</v>
      </c>
      <c r="BC65" s="141">
        <v>15467542</v>
      </c>
      <c r="BD65" s="141">
        <v>13226150</v>
      </c>
      <c r="BE65" s="142">
        <v>1892840</v>
      </c>
      <c r="BF65" s="141">
        <v>15468</v>
      </c>
      <c r="BG65" s="141">
        <v>13226</v>
      </c>
      <c r="BH65" s="141">
        <v>1893</v>
      </c>
      <c r="BK65" s="143" t="s">
        <v>160</v>
      </c>
      <c r="BL65" s="144">
        <v>10612523</v>
      </c>
      <c r="BM65" s="141">
        <v>9088091</v>
      </c>
      <c r="BN65" s="142">
        <v>1137645</v>
      </c>
      <c r="BO65" s="141">
        <v>10612.522999999999</v>
      </c>
      <c r="BP65" s="141">
        <v>9088.0910000000003</v>
      </c>
      <c r="BQ65" s="141">
        <v>1137.645</v>
      </c>
    </row>
    <row r="66" spans="54:69">
      <c r="BB66" s="140" t="s">
        <v>161</v>
      </c>
      <c r="BC66" s="141">
        <v>13628822</v>
      </c>
      <c r="BD66" s="141">
        <v>11874360</v>
      </c>
      <c r="BE66" s="142">
        <v>1374412</v>
      </c>
      <c r="BF66" s="141">
        <v>13629</v>
      </c>
      <c r="BG66" s="141">
        <v>11874</v>
      </c>
      <c r="BH66" s="141">
        <v>1374</v>
      </c>
      <c r="BI66" s="143" t="s">
        <v>162</v>
      </c>
      <c r="BK66" s="143" t="s">
        <v>163</v>
      </c>
      <c r="BL66" s="144">
        <v>9969199</v>
      </c>
      <c r="BM66" s="141">
        <v>8903779</v>
      </c>
      <c r="BN66" s="142">
        <v>826804</v>
      </c>
      <c r="BO66" s="141">
        <v>9969.1990000000005</v>
      </c>
      <c r="BP66" s="141">
        <v>8903.7790000000005</v>
      </c>
      <c r="BQ66" s="141">
        <v>826.80399999999997</v>
      </c>
    </row>
    <row r="67" spans="54:69">
      <c r="BB67" s="140" t="s">
        <v>164</v>
      </c>
      <c r="BC67" s="141">
        <v>15994183</v>
      </c>
      <c r="BD67" s="141">
        <v>13665253</v>
      </c>
      <c r="BE67" s="142">
        <v>1863831</v>
      </c>
      <c r="BF67" s="141">
        <v>15994</v>
      </c>
      <c r="BG67" s="141">
        <v>13665</v>
      </c>
      <c r="BH67" s="141">
        <v>1864</v>
      </c>
      <c r="BK67" s="143" t="s">
        <v>165</v>
      </c>
      <c r="BL67" s="144">
        <v>9683885</v>
      </c>
      <c r="BM67" s="141">
        <v>8561660</v>
      </c>
      <c r="BN67" s="142">
        <v>885738</v>
      </c>
      <c r="BO67" s="141">
        <v>9683.8850000000002</v>
      </c>
      <c r="BP67" s="141">
        <v>8561.66</v>
      </c>
      <c r="BQ67" s="141">
        <v>885.73800000000006</v>
      </c>
    </row>
    <row r="68" spans="54:69">
      <c r="BB68" s="140">
        <v>10706</v>
      </c>
      <c r="BC68" s="141">
        <v>14726322</v>
      </c>
      <c r="BD68" s="141">
        <v>12968373</v>
      </c>
      <c r="BE68" s="142">
        <v>1351297</v>
      </c>
      <c r="BF68" s="141">
        <v>14726</v>
      </c>
      <c r="BG68" s="141">
        <v>12968</v>
      </c>
      <c r="BH68" s="141">
        <v>1351</v>
      </c>
      <c r="BK68" s="143" t="s">
        <v>166</v>
      </c>
      <c r="BL68" s="144">
        <v>8165684</v>
      </c>
      <c r="BM68" s="141">
        <v>7345199</v>
      </c>
      <c r="BN68" s="142">
        <v>440191</v>
      </c>
      <c r="BO68" s="141">
        <v>8165.6840000000002</v>
      </c>
      <c r="BP68" s="141">
        <v>7345.1989999999996</v>
      </c>
      <c r="BQ68" s="141">
        <v>440.19099999999997</v>
      </c>
    </row>
    <row r="69" spans="54:69">
      <c r="BB69" s="140" t="s">
        <v>167</v>
      </c>
      <c r="BC69" s="141">
        <v>14784420</v>
      </c>
      <c r="BD69" s="141">
        <v>13247989</v>
      </c>
      <c r="BE69" s="142">
        <v>1117395</v>
      </c>
      <c r="BF69" s="141">
        <v>14784</v>
      </c>
      <c r="BG69" s="141">
        <v>13248</v>
      </c>
      <c r="BH69" s="141">
        <v>1117</v>
      </c>
      <c r="BI69" s="143" t="s">
        <v>168</v>
      </c>
      <c r="BK69" s="143" t="s">
        <v>37</v>
      </c>
      <c r="BL69" s="144">
        <v>11713699</v>
      </c>
      <c r="BM69" s="141">
        <v>10776315</v>
      </c>
      <c r="BN69" s="142">
        <v>606026</v>
      </c>
      <c r="BO69" s="141">
        <v>11713.699000000001</v>
      </c>
      <c r="BP69" s="141">
        <v>10776.315000000001</v>
      </c>
      <c r="BQ69" s="141">
        <v>606.02599999999995</v>
      </c>
    </row>
    <row r="70" spans="54:69">
      <c r="BB70" s="140" t="s">
        <v>169</v>
      </c>
      <c r="BC70" s="141">
        <v>15373806</v>
      </c>
      <c r="BD70" s="141">
        <v>13743586</v>
      </c>
      <c r="BE70" s="142">
        <v>1192425</v>
      </c>
      <c r="BF70" s="141">
        <v>15374</v>
      </c>
      <c r="BG70" s="141">
        <v>13744</v>
      </c>
      <c r="BH70" s="141">
        <v>1192</v>
      </c>
      <c r="BK70" s="143" t="s">
        <v>43</v>
      </c>
      <c r="BL70" s="144">
        <v>11715533</v>
      </c>
      <c r="BM70" s="141">
        <v>10698044</v>
      </c>
      <c r="BN70" s="142">
        <v>649559</v>
      </c>
      <c r="BO70" s="141">
        <v>11715.532999999999</v>
      </c>
      <c r="BP70" s="141">
        <v>10698.044</v>
      </c>
      <c r="BQ70" s="141">
        <v>649.55899999999997</v>
      </c>
    </row>
    <row r="71" spans="54:69">
      <c r="BB71" s="140" t="s">
        <v>170</v>
      </c>
      <c r="BC71" s="141">
        <v>12793512</v>
      </c>
      <c r="BD71" s="141">
        <v>11398214</v>
      </c>
      <c r="BE71" s="142">
        <v>1093111</v>
      </c>
      <c r="BF71" s="141">
        <v>12794</v>
      </c>
      <c r="BG71" s="141">
        <v>11398</v>
      </c>
      <c r="BH71" s="141">
        <v>1093</v>
      </c>
      <c r="BK71" s="143" t="s">
        <v>49</v>
      </c>
      <c r="BL71" s="144">
        <v>11656347</v>
      </c>
      <c r="BM71" s="141">
        <v>10727910</v>
      </c>
      <c r="BN71" s="142">
        <v>547766</v>
      </c>
      <c r="BO71" s="141">
        <v>11656.347</v>
      </c>
      <c r="BP71" s="141">
        <v>10727.91</v>
      </c>
      <c r="BQ71" s="141">
        <v>547.76599999999996</v>
      </c>
    </row>
    <row r="72" spans="54:69">
      <c r="BB72" s="140" t="s">
        <v>171</v>
      </c>
      <c r="BC72" s="141">
        <v>15071842</v>
      </c>
      <c r="BD72" s="141">
        <v>13139781</v>
      </c>
      <c r="BE72" s="142">
        <v>1398521</v>
      </c>
      <c r="BF72" s="141">
        <v>15072</v>
      </c>
      <c r="BG72" s="141">
        <v>13140</v>
      </c>
      <c r="BH72" s="141">
        <v>1399</v>
      </c>
      <c r="BI72" s="143" t="s">
        <v>171</v>
      </c>
      <c r="BK72" s="143" t="s">
        <v>55</v>
      </c>
      <c r="BL72" s="144">
        <v>10888925</v>
      </c>
      <c r="BM72" s="141">
        <v>10162943</v>
      </c>
      <c r="BN72" s="142">
        <v>347454</v>
      </c>
      <c r="BO72" s="141">
        <v>10888.924999999999</v>
      </c>
      <c r="BP72" s="141">
        <v>10162.942999999999</v>
      </c>
      <c r="BQ72" s="141">
        <v>347.45400000000001</v>
      </c>
    </row>
    <row r="73" spans="54:69">
      <c r="BK73" s="143" t="s">
        <v>57</v>
      </c>
      <c r="BL73" s="144">
        <v>17205163</v>
      </c>
      <c r="BM73" s="141">
        <v>16306900</v>
      </c>
      <c r="BN73" s="142">
        <v>500675</v>
      </c>
      <c r="BO73" s="141">
        <v>17205.163</v>
      </c>
      <c r="BP73" s="141">
        <v>16306.9</v>
      </c>
      <c r="BQ73" s="141">
        <v>500.67500000000001</v>
      </c>
    </row>
    <row r="74" spans="54:69">
      <c r="BK74" s="143" t="s">
        <v>60</v>
      </c>
      <c r="BL74" s="144">
        <v>13659581</v>
      </c>
      <c r="BM74" s="141">
        <v>12781739</v>
      </c>
      <c r="BN74" s="142">
        <v>441207</v>
      </c>
      <c r="BO74" s="141">
        <v>13659.581</v>
      </c>
      <c r="BP74" s="141">
        <v>12781.739</v>
      </c>
      <c r="BQ74" s="141">
        <v>441.20699999999999</v>
      </c>
    </row>
    <row r="75" spans="54:69">
      <c r="BK75" s="143" t="s">
        <v>62</v>
      </c>
      <c r="BL75" s="144">
        <v>14599945</v>
      </c>
      <c r="BM75" s="141">
        <v>13114019</v>
      </c>
      <c r="BN75" s="142">
        <v>771179</v>
      </c>
      <c r="BO75" s="141">
        <v>14599.945</v>
      </c>
      <c r="BP75" s="141">
        <v>13114.019</v>
      </c>
      <c r="BQ75" s="141">
        <v>771.17899999999997</v>
      </c>
    </row>
    <row r="76" spans="54:69">
      <c r="BK76" s="143" t="s">
        <v>64</v>
      </c>
      <c r="BL76" s="144">
        <v>13973265</v>
      </c>
      <c r="BM76" s="141">
        <v>12679576</v>
      </c>
      <c r="BN76" s="142">
        <v>605394</v>
      </c>
      <c r="BO76" s="141">
        <v>13973.264999999999</v>
      </c>
      <c r="BP76" s="141">
        <v>12679.575999999999</v>
      </c>
      <c r="BQ76" s="141">
        <v>605.39400000000001</v>
      </c>
    </row>
    <row r="77" spans="54:69">
      <c r="BK77" s="143" t="s">
        <v>66</v>
      </c>
      <c r="BL77" s="144">
        <v>12020442</v>
      </c>
      <c r="BM77" s="141">
        <v>10624448</v>
      </c>
      <c r="BN77" s="142">
        <v>748472</v>
      </c>
      <c r="BO77" s="141">
        <v>12020.441999999999</v>
      </c>
      <c r="BP77" s="141">
        <v>10624.448</v>
      </c>
      <c r="BQ77" s="141">
        <v>748.47199999999998</v>
      </c>
    </row>
    <row r="78" spans="54:69">
      <c r="BK78" s="143" t="s">
        <v>68</v>
      </c>
      <c r="BL78" s="144">
        <v>11432368</v>
      </c>
      <c r="BM78" s="141">
        <v>10364627</v>
      </c>
      <c r="BN78" s="142">
        <v>620047</v>
      </c>
      <c r="BO78" s="141">
        <v>11432.368</v>
      </c>
      <c r="BP78" s="141">
        <v>10364.627</v>
      </c>
      <c r="BQ78" s="141">
        <v>620.04700000000003</v>
      </c>
    </row>
    <row r="79" spans="54:69">
      <c r="BK79" s="143" t="s">
        <v>70</v>
      </c>
      <c r="BL79" s="144">
        <v>12755431</v>
      </c>
      <c r="BM79" s="141">
        <v>11467656</v>
      </c>
      <c r="BN79" s="142">
        <v>700966</v>
      </c>
      <c r="BO79" s="141">
        <v>12755.431</v>
      </c>
      <c r="BP79" s="141">
        <v>11467.656000000001</v>
      </c>
      <c r="BQ79" s="141">
        <v>700.96600000000001</v>
      </c>
    </row>
    <row r="80" spans="54:69">
      <c r="BK80" s="140" t="s">
        <v>72</v>
      </c>
      <c r="BL80" s="141">
        <v>12013190</v>
      </c>
      <c r="BM80" s="141">
        <v>11016323</v>
      </c>
      <c r="BN80" s="142">
        <v>529477</v>
      </c>
      <c r="BO80" s="141">
        <f t="shared" ref="BO80:BQ87" si="3">BL80/1000</f>
        <v>12013.19</v>
      </c>
      <c r="BP80" s="141">
        <f t="shared" si="3"/>
        <v>11016.323</v>
      </c>
      <c r="BQ80" s="141">
        <f t="shared" si="3"/>
        <v>529.47699999999998</v>
      </c>
    </row>
    <row r="81" spans="63:69">
      <c r="BK81" s="140" t="s">
        <v>74</v>
      </c>
      <c r="BL81" s="141">
        <v>14535390</v>
      </c>
      <c r="BM81" s="141">
        <v>13367321</v>
      </c>
      <c r="BN81" s="142">
        <v>672338</v>
      </c>
      <c r="BO81" s="141">
        <f t="shared" si="3"/>
        <v>14535.39</v>
      </c>
      <c r="BP81" s="141">
        <f t="shared" si="3"/>
        <v>13367.321</v>
      </c>
      <c r="BQ81" s="141">
        <f t="shared" si="3"/>
        <v>672.33799999999997</v>
      </c>
    </row>
    <row r="82" spans="63:69">
      <c r="BK82" s="140" t="s">
        <v>76</v>
      </c>
      <c r="BL82" s="149">
        <v>13986038</v>
      </c>
      <c r="BM82" s="149">
        <v>12836457</v>
      </c>
      <c r="BN82" s="150">
        <v>640597</v>
      </c>
      <c r="BO82" s="141">
        <f t="shared" si="3"/>
        <v>13986.038</v>
      </c>
      <c r="BP82" s="141">
        <f t="shared" si="3"/>
        <v>12836.457</v>
      </c>
      <c r="BQ82" s="141">
        <f t="shared" si="3"/>
        <v>640.59699999999998</v>
      </c>
    </row>
    <row r="83" spans="63:69">
      <c r="BK83" s="140" t="s">
        <v>78</v>
      </c>
      <c r="BL83" s="141">
        <v>12828289</v>
      </c>
      <c r="BM83" s="141">
        <v>12047414</v>
      </c>
      <c r="BN83" s="142">
        <v>441537</v>
      </c>
      <c r="BO83" s="141">
        <f t="shared" si="3"/>
        <v>12828.289000000001</v>
      </c>
      <c r="BP83" s="141">
        <f t="shared" si="3"/>
        <v>12047.414000000001</v>
      </c>
      <c r="BQ83" s="141">
        <f t="shared" si="3"/>
        <v>441.53699999999998</v>
      </c>
    </row>
    <row r="84" spans="63:69">
      <c r="BK84" s="143" t="s">
        <v>80</v>
      </c>
      <c r="BL84" s="141">
        <v>13239672</v>
      </c>
      <c r="BM84" s="141">
        <v>12483620</v>
      </c>
      <c r="BN84" s="142">
        <v>288851</v>
      </c>
      <c r="BO84" s="141">
        <f t="shared" si="3"/>
        <v>13239.672</v>
      </c>
      <c r="BP84" s="141">
        <f t="shared" si="3"/>
        <v>12483.62</v>
      </c>
      <c r="BQ84" s="141">
        <f t="shared" si="3"/>
        <v>288.851</v>
      </c>
    </row>
    <row r="85" spans="63:69">
      <c r="BK85" s="143" t="s">
        <v>82</v>
      </c>
      <c r="BL85" s="141">
        <v>15149333</v>
      </c>
      <c r="BM85" s="141">
        <v>14134246</v>
      </c>
      <c r="BN85" s="142">
        <v>523034</v>
      </c>
      <c r="BO85" s="141">
        <f t="shared" si="3"/>
        <v>15149.333000000001</v>
      </c>
      <c r="BP85" s="141">
        <f t="shared" si="3"/>
        <v>14134.245999999999</v>
      </c>
      <c r="BQ85" s="141">
        <f t="shared" si="3"/>
        <v>523.03399999999999</v>
      </c>
    </row>
    <row r="86" spans="63:69">
      <c r="BK86" s="143" t="s">
        <v>85</v>
      </c>
      <c r="BL86" s="141">
        <v>9956771</v>
      </c>
      <c r="BM86" s="141">
        <v>9383149</v>
      </c>
      <c r="BN86" s="142">
        <v>316338</v>
      </c>
      <c r="BO86" s="141">
        <f t="shared" si="3"/>
        <v>9956.7710000000006</v>
      </c>
      <c r="BP86" s="141">
        <f t="shared" si="3"/>
        <v>9383.1489999999994</v>
      </c>
      <c r="BQ86" s="141">
        <f t="shared" si="3"/>
        <v>316.33800000000002</v>
      </c>
    </row>
    <row r="87" spans="63:69">
      <c r="BK87" s="143" t="s">
        <v>87</v>
      </c>
      <c r="BL87" s="141">
        <v>14340478</v>
      </c>
      <c r="BM87" s="141">
        <v>13514628</v>
      </c>
      <c r="BN87" s="142">
        <v>475403</v>
      </c>
      <c r="BO87" s="141">
        <f t="shared" si="3"/>
        <v>14340.477999999999</v>
      </c>
      <c r="BP87" s="141">
        <f t="shared" si="3"/>
        <v>13514.628000000001</v>
      </c>
      <c r="BQ87" s="141">
        <f t="shared" si="3"/>
        <v>475.40300000000002</v>
      </c>
    </row>
    <row r="88" spans="63:69">
      <c r="BK88" s="143" t="s">
        <v>89</v>
      </c>
      <c r="BL88" s="141">
        <v>13738212</v>
      </c>
      <c r="BM88" s="141">
        <v>12873806</v>
      </c>
      <c r="BN88" s="142">
        <v>448767</v>
      </c>
      <c r="BO88" s="141">
        <v>13738.212</v>
      </c>
      <c r="BP88" s="141">
        <v>12873.806</v>
      </c>
      <c r="BQ88" s="141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61" max="1048575" man="1"/>
    <brk id="7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F23"/>
  <sheetViews>
    <sheetView showGridLines="0" view="pageBreakPreview" zoomScaleNormal="100" zoomScaleSheetLayoutView="100" workbookViewId="0">
      <selection activeCell="A5" sqref="A5"/>
    </sheetView>
  </sheetViews>
  <sheetFormatPr defaultColWidth="8.6328125" defaultRowHeight="16.2"/>
  <cols>
    <col min="1" max="24" width="8.6328125" style="164"/>
    <col min="25" max="25" width="11.36328125" style="164" customWidth="1"/>
    <col min="26" max="26" width="8.6328125" style="164"/>
    <col min="27" max="27" width="5.453125" style="164" customWidth="1"/>
    <col min="28" max="28" width="11.6328125" style="164" customWidth="1"/>
    <col min="29" max="16384" width="8.6328125" style="164"/>
  </cols>
  <sheetData>
    <row r="1" spans="1:32" ht="39.75" customHeight="1">
      <c r="A1" s="189" t="s">
        <v>172</v>
      </c>
      <c r="B1" s="189"/>
      <c r="C1" s="189"/>
      <c r="D1" s="189"/>
      <c r="E1" s="189"/>
      <c r="F1" s="189"/>
      <c r="G1" s="189"/>
      <c r="H1" s="189"/>
      <c r="I1" s="189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</row>
    <row r="2" spans="1:32" ht="27.75" customHeight="1">
      <c r="A2" s="190" t="s">
        <v>173</v>
      </c>
      <c r="B2" s="190"/>
      <c r="C2" s="190"/>
      <c r="D2" s="190"/>
      <c r="E2" s="190"/>
      <c r="F2" s="190"/>
      <c r="G2" s="190"/>
      <c r="H2" s="190"/>
      <c r="I2" s="190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65" t="s">
        <v>174</v>
      </c>
      <c r="Z2" s="165"/>
      <c r="AA2" s="165"/>
      <c r="AB2" s="165" t="s">
        <v>175</v>
      </c>
      <c r="AC2" s="165"/>
      <c r="AD2" s="165"/>
      <c r="AE2" s="165" t="s">
        <v>176</v>
      </c>
      <c r="AF2" s="165"/>
    </row>
    <row r="3" spans="1:32" ht="19.5" customHeight="1">
      <c r="Y3" s="165" t="s">
        <v>177</v>
      </c>
      <c r="Z3" s="166">
        <f>'[1]彙總表 1 (新聞稿)'!E18</f>
        <v>87.18</v>
      </c>
      <c r="AA3" s="165"/>
      <c r="AB3" s="165" t="s">
        <v>0</v>
      </c>
      <c r="AC3" s="166">
        <f>'[1]彙總表 1 (新聞稿)'!D59</f>
        <v>46.273275688532294</v>
      </c>
      <c r="AD3" s="165"/>
      <c r="AE3" s="165" t="s">
        <v>178</v>
      </c>
      <c r="AF3" s="166">
        <f>'[1]表3銀行別(需排序)'!O50</f>
        <v>67.231999233117605</v>
      </c>
    </row>
    <row r="4" spans="1:32" ht="36" customHeight="1">
      <c r="Y4" s="165" t="s">
        <v>179</v>
      </c>
      <c r="Z4" s="166">
        <f>'[1]彙總表 1 (新聞稿)'!E7</f>
        <v>9.2799999999999994</v>
      </c>
      <c r="AA4" s="165"/>
      <c r="AB4" s="165" t="s">
        <v>180</v>
      </c>
      <c r="AC4" s="166">
        <f>'[1]彙總表 1 (新聞稿)'!C59</f>
        <v>53.726724311467699</v>
      </c>
      <c r="AD4" s="165"/>
      <c r="AE4" s="167" t="s">
        <v>181</v>
      </c>
      <c r="AF4" s="166">
        <f>'[1]表3銀行別(需排序)'!O86</f>
        <v>32.768000766882402</v>
      </c>
    </row>
    <row r="5" spans="1:32">
      <c r="Y5" s="165" t="s">
        <v>182</v>
      </c>
      <c r="Z5" s="166">
        <f>'[1]彙總表 1 (新聞稿)'!E30</f>
        <v>3.39</v>
      </c>
      <c r="AA5" s="165"/>
      <c r="AB5" s="165"/>
      <c r="AC5" s="165"/>
      <c r="AD5" s="165"/>
      <c r="AE5" s="165"/>
      <c r="AF5" s="165"/>
    </row>
    <row r="6" spans="1:32">
      <c r="Y6" s="165" t="s">
        <v>183</v>
      </c>
      <c r="Z6" s="166">
        <f>'[1]彙總表 1 (新聞稿)'!E33</f>
        <v>0.1</v>
      </c>
      <c r="AA6" s="165"/>
      <c r="AB6" s="165"/>
      <c r="AC6" s="165"/>
      <c r="AD6" s="165"/>
      <c r="AE6" s="165"/>
      <c r="AF6" s="165"/>
    </row>
    <row r="7" spans="1:32">
      <c r="Y7" s="165" t="s">
        <v>184</v>
      </c>
      <c r="Z7" s="166">
        <f>'[1]彙總表 1 (新聞稿)'!E37</f>
        <v>0.05</v>
      </c>
      <c r="AA7" s="165"/>
      <c r="AB7" s="165"/>
      <c r="AC7" s="165"/>
      <c r="AD7" s="165"/>
      <c r="AE7" s="165"/>
      <c r="AF7" s="165"/>
    </row>
    <row r="11" spans="1:32">
      <c r="Y11" s="168" t="s">
        <v>185</v>
      </c>
    </row>
    <row r="12" spans="1:32">
      <c r="Y12" s="168" t="s">
        <v>186</v>
      </c>
    </row>
    <row r="13" spans="1:32">
      <c r="Z13" s="169"/>
    </row>
    <row r="22" spans="1:24" ht="19.5" customHeight="1"/>
    <row r="23" spans="1:24" ht="19.5" customHeight="1">
      <c r="A23" s="190" t="s">
        <v>176</v>
      </c>
      <c r="B23" s="190"/>
      <c r="C23" s="190"/>
      <c r="D23" s="190"/>
      <c r="E23" s="190"/>
      <c r="F23" s="190"/>
      <c r="G23" s="190"/>
      <c r="H23" s="190"/>
      <c r="I23" s="190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</row>
  </sheetData>
  <mergeCells count="3">
    <mergeCell ref="A1:I1"/>
    <mergeCell ref="A2:I2"/>
    <mergeCell ref="A23:I2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</vt:lpstr>
      <vt:lpstr>附表2</vt:lpstr>
      <vt:lpstr>附圖1</vt:lpstr>
      <vt:lpstr>附圖2</vt:lpstr>
      <vt:lpstr>附表1!Print_Area</vt:lpstr>
      <vt:lpstr>附表2!Print_Area</vt:lpstr>
      <vt:lpstr>附圖1!Print_Area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2018-11-30T02:32:56Z</cp:lastPrinted>
  <dcterms:created xsi:type="dcterms:W3CDTF">2018-11-27T07:14:59Z</dcterms:created>
  <dcterms:modified xsi:type="dcterms:W3CDTF">2018-11-30T02:32:58Z</dcterms:modified>
</cp:coreProperties>
</file>