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926退票新聞稿\新聞稿\"/>
    </mc:Choice>
  </mc:AlternateContent>
  <bookViews>
    <workbookView xWindow="0" yWindow="0" windowWidth="28800" windowHeight="1213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70" i="1" l="1"/>
  <c r="F169" i="1"/>
  <c r="R170" i="1"/>
  <c r="P170" i="1"/>
  <c r="P169" i="1"/>
  <c r="O170" i="1"/>
  <c r="M170" i="1"/>
  <c r="M169" i="1"/>
  <c r="L170" i="1"/>
  <c r="J170" i="1"/>
  <c r="I170" i="1"/>
  <c r="J169" i="1"/>
  <c r="G170" i="1"/>
  <c r="G169" i="1"/>
  <c r="R168" i="1"/>
  <c r="Q168" i="1"/>
  <c r="O168" i="1"/>
  <c r="N168" i="1"/>
  <c r="L168" i="1"/>
  <c r="K168" i="1"/>
  <c r="I168" i="1"/>
  <c r="H168" i="1"/>
  <c r="O169" i="1" l="1"/>
  <c r="R167" i="1"/>
  <c r="Q167" i="1"/>
  <c r="O167" i="1"/>
  <c r="N167" i="1"/>
  <c r="L167" i="1"/>
  <c r="K167" i="1"/>
  <c r="I167" i="1"/>
  <c r="H167" i="1"/>
  <c r="I169" i="1" l="1"/>
  <c r="R166" i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70" i="1" l="1"/>
  <c r="L169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70" i="1" l="1"/>
  <c r="P124" i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69" i="1" l="1"/>
  <c r="R157" i="1"/>
  <c r="Q157" i="1"/>
  <c r="O157" i="1"/>
  <c r="N157" i="1"/>
  <c r="L157" i="1"/>
  <c r="K157" i="1"/>
  <c r="I157" i="1"/>
  <c r="H157" i="1"/>
  <c r="D169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9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Q152" i="1" l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<sst xmlns="http://schemas.openxmlformats.org/spreadsheetml/2006/main" count="406" uniqueCount="176">
  <si>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</si>
  <si>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</si>
  <si>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</si>
  <si>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</si>
  <si>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</si>
  <si>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</si>
  <si>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</si>
  <si>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</si>
  <si>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</si>
  <si>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</si>
  <si>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</si>
  <si>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</si>
  <si>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</si>
  <si>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</si>
  <si>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</si>
  <si>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</si>
  <si>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</si>
  <si>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</si>
  <si>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</si>
  <si>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</si>
  <si>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</si>
  <si>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</si>
  <si>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</si>
  <si>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</si>
  <si>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</si>
  <si>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</si>
  <si>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</si>
  <si>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</si>
  <si>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</si>
  <si>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</si>
  <si>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</si>
  <si>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</si>
  <si>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</si>
  <si>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</si>
  <si>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</si>
  <si>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</si>
  <si>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</si>
  <si>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</si>
  <si>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</si>
  <si>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</si>
  <si>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</si>
  <si>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</si>
  <si>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</si>
  <si>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</si>
  <si>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</si>
  <si>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</si>
  <si>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</si>
  <si>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</si>
  <si>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</si>
  <si>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</si>
  <si>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</si>
  <si>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</si>
  <si>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</si>
  <si>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</si>
  <si>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</si>
  <si>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</si>
  <si>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</si>
  <si>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</si>
  <si>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</si>
  <si>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</si>
  <si>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</si>
  <si>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</si>
  <si>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</si>
  <si>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</si>
  <si>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</si>
  <si>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</si>
  <si>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</si>
  <si>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</si>
  <si>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</si>
  <si>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</si>
  <si>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</si>
  <si>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</si>
  <si>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</si>
  <si>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</si>
  <si>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</si>
  <si>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</si>
  <si>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</si>
  <si>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</si>
  <si>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</si>
  <si>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</si>
  <si>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</si>
  <si>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</si>
  <si>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</si>
  <si>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</si>
  <si>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</si>
  <si>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</si>
  <si>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</si>
  <si>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</si>
  <si>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</si>
  <si>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</si>
  <si>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</si>
  <si>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</si>
  <si>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</si>
  <si>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</si>
  <si>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</si>
  <si>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</si>
  <si>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</si>
  <si>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</si>
  <si>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</si>
  <si>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</si>
  <si>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</si>
  <si>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</si>
  <si>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</si>
  <si>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</si>
  <si>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</si>
  <si>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</si>
  <si>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</si>
  <si>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</si>
  <si>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</si>
  <si>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</si>
  <si>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</si>
  <si>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</si>
  <si>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</si>
  <si>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</si>
  <si>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</si>
  <si>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</si>
  <si>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</si>
  <si>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</si>
  <si>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</si>
  <si>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</si>
  <si>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</si>
  <si>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</si>
  <si>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</si>
  <si>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</si>
  <si>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</si>
  <si>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</si>
  <si>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</si>
  <si>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</si>
  <si>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</si>
  <si>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</si>
  <si>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</si>
  <si>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</si>
  <si>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</si>
  <si>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</si>
  <si>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</si>
  <si>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</si>
  <si>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</si>
  <si>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</si>
  <si>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</si>
  <si>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</si>
  <si>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</si>
  <si>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</si>
  <si>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</si>
  <si>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</si>
  <si>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</si>
  <si>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</si>
  <si>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</si>
  <si>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</si>
  <si>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</si>
  <si>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</si>
  <si>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</si>
  <si>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</si>
  <si>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</si>
  <si>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</si>
  <si>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</si>
  <si>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</si>
  <si>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</si>
  <si>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</si>
  <si>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</si>
  <si>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</si>
  <si>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</si>
  <si>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</si>
  <si>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</si>
  <si>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</si>
  <si>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</si>
  <si>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</si>
  <si>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</si>
  <si>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</si>
  <si>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</si>
  <si>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</si>
  <si>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</si>
  <si>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</si>
  <si>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</si>
  <si>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</si>
  <si>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</si>
  <si>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1-8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</si>
</sst>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02"/>
  <sheetViews>
    <sheetView showGridLines="0" tabSelected="1" zoomScale="90" zoomScaleNormal="90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R170" sqref="R170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172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80</v>
      </c>
      <c r="C166" s="61"/>
      <c r="D166" s="100">
        <v>0.08</v>
      </c>
      <c r="E166" s="101">
        <v>0.31</v>
      </c>
      <c r="F166" s="102" t="s">
        <v>166</v>
      </c>
      <c r="G166" s="103">
        <v>5307880</v>
      </c>
      <c r="H166" s="104">
        <f t="shared" ref="H166" si="112">ROUND((G166-G165)/G165*100,2)</f>
        <v>56.18</v>
      </c>
      <c r="I166" s="104">
        <f t="shared" ref="I166" si="113">(ROUND((G166-G154)/G154*100,2))</f>
        <v>56.42</v>
      </c>
      <c r="J166" s="105">
        <v>1178736</v>
      </c>
      <c r="K166" s="104">
        <f t="shared" ref="K166" si="114">ROUND((J166-J165)/J165*100,2)</f>
        <v>28.21</v>
      </c>
      <c r="L166" s="104">
        <f t="shared" ref="L166" si="115">ROUND((J166-J154)/J154*100,2)</f>
        <v>25.83</v>
      </c>
      <c r="M166" s="103">
        <v>4163</v>
      </c>
      <c r="N166" s="104">
        <f t="shared" ref="N166" si="116">ROUND((M166-M165)/M165*100,2)</f>
        <v>42.18</v>
      </c>
      <c r="O166" s="104">
        <f t="shared" ref="O166" si="117">ROUND((M166-M154)/M154*100,2)</f>
        <v>58.23</v>
      </c>
      <c r="P166" s="105">
        <v>3628</v>
      </c>
      <c r="Q166" s="104">
        <f t="shared" ref="Q166" si="118">ROUND((P166-P165)/P165*100,2)</f>
        <v>34.270000000000003</v>
      </c>
      <c r="R166" s="106">
        <f t="shared" ref="R166" si="119">ROUND((P166-P154)/P154*100,2)</f>
        <v>86.91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21" customHeight="1" x14ac:dyDescent="0.25">
      <c r="A167" s="99"/>
      <c r="B167" s="110" t="s">
        <v>81</v>
      </c>
      <c r="C167" s="61"/>
      <c r="D167" s="100">
        <v>0.08</v>
      </c>
      <c r="E167" s="101">
        <v>0.3</v>
      </c>
      <c r="F167" s="102" t="s">
        <v>173</v>
      </c>
      <c r="G167" s="103">
        <v>4555432</v>
      </c>
      <c r="H167" s="104">
        <f t="shared" ref="H167" si="120">ROUND((G167-G166)/G166*100,2)</f>
        <v>-14.18</v>
      </c>
      <c r="I167" s="104">
        <f t="shared" ref="I167" si="121">(ROUND((G167-G155)/G155*100,2))</f>
        <v>-21.03</v>
      </c>
      <c r="J167" s="105">
        <v>1150165</v>
      </c>
      <c r="K167" s="104">
        <f t="shared" ref="K167" si="122">ROUND((J167-J166)/J166*100,2)</f>
        <v>-2.42</v>
      </c>
      <c r="L167" s="104">
        <f t="shared" ref="L167" si="123">ROUND((J167-J155)/J155*100,2)</f>
        <v>-8.52</v>
      </c>
      <c r="M167" s="103">
        <v>3801</v>
      </c>
      <c r="N167" s="104">
        <f t="shared" ref="N167" si="124">ROUND((M167-M166)/M166*100,2)</f>
        <v>-8.6999999999999993</v>
      </c>
      <c r="O167" s="104">
        <f t="shared" ref="O167" si="125">ROUND((M167-M155)/M155*100,2)</f>
        <v>-1.71</v>
      </c>
      <c r="P167" s="105">
        <v>3420</v>
      </c>
      <c r="Q167" s="104">
        <f t="shared" ref="Q167" si="126">ROUND((P167-P166)/P166*100,2)</f>
        <v>-5.73</v>
      </c>
      <c r="R167" s="106">
        <f t="shared" ref="R167" si="127">ROUND((P167-P155)/P155*100,2)</f>
        <v>17.079999999999998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12.75" customHeight="1" x14ac:dyDescent="0.25">
      <c r="A168" s="99"/>
      <c r="B168" s="110" t="s">
        <v>82</v>
      </c>
      <c r="C168" s="61"/>
      <c r="D168" s="100">
        <v>0.08</v>
      </c>
      <c r="E168" s="101">
        <v>0.36</v>
      </c>
      <c r="F168" s="102" t="s">
        <v>153</v>
      </c>
      <c r="G168" s="103">
        <v>3450701</v>
      </c>
      <c r="H168" s="104">
        <f t="shared" ref="H168" si="128">ROUND((G168-G167)/G167*100,2)</f>
        <v>-24.25</v>
      </c>
      <c r="I168" s="104">
        <f t="shared" ref="I168" si="129">(ROUND((G168-G156)/G156*100,2))</f>
        <v>-14.51</v>
      </c>
      <c r="J168" s="105">
        <v>926425</v>
      </c>
      <c r="K168" s="104">
        <f t="shared" ref="K168" si="130">ROUND((J168-J167)/J167*100,2)</f>
        <v>-19.45</v>
      </c>
      <c r="L168" s="104">
        <f t="shared" ref="L168" si="131">ROUND((J168-J156)/J156*100,2)</f>
        <v>-12.26</v>
      </c>
      <c r="M168" s="103">
        <v>2855</v>
      </c>
      <c r="N168" s="104">
        <f t="shared" ref="N168" si="132">ROUND((M168-M167)/M167*100,2)</f>
        <v>-24.89</v>
      </c>
      <c r="O168" s="104">
        <f t="shared" ref="O168" si="133">ROUND((M168-M156)/M156*100,2)</f>
        <v>-8.9</v>
      </c>
      <c r="P168" s="105">
        <v>3360</v>
      </c>
      <c r="Q168" s="104">
        <f t="shared" ref="Q168" si="134">ROUND((P168-P167)/P167*100,2)</f>
        <v>-1.75</v>
      </c>
      <c r="R168" s="106">
        <f t="shared" ref="R168" si="135">ROUND((P168-P156)/P156*100,2)</f>
        <v>28.15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86" customFormat="1" ht="26.25" customHeight="1" x14ac:dyDescent="0.25">
      <c r="A169" s="77"/>
      <c r="B169" s="110" t="s">
        <v>174</v>
      </c>
      <c r="C169" s="61"/>
      <c r="D169" s="78">
        <f>M169/G169*100</f>
        <v>7.99210400265606E-2</v>
      </c>
      <c r="E169" s="79">
        <f>P169/J169*100</f>
        <v>0.29279049261586837</v>
      </c>
      <c r="F169" s="87">
        <f>17+20+21+20+20+21+23+21</f>
        <v>163</v>
      </c>
      <c r="G169" s="80">
        <f>G161+G162+G163+G164+G165+G166+G167+G168</f>
        <v>34357661</v>
      </c>
      <c r="H169" s="25" t="s">
        <v>14</v>
      </c>
      <c r="I169" s="81">
        <f>(G169-G170)/G170*100</f>
        <v>-9.0423005922448265</v>
      </c>
      <c r="J169" s="82">
        <f>J161+J162+J163+J164+J165+J166+J167+J168</f>
        <v>8342484</v>
      </c>
      <c r="K169" s="25" t="s">
        <v>14</v>
      </c>
      <c r="L169" s="81">
        <f>(J169-J170)/J170*100</f>
        <v>-4.0616858380746752</v>
      </c>
      <c r="M169" s="80">
        <f>M161+M162+M163+M164+M165+M166+M167+M168</f>
        <v>27459</v>
      </c>
      <c r="N169" s="25" t="s">
        <v>14</v>
      </c>
      <c r="O169" s="81">
        <f>(M169-M170)/M170*100</f>
        <v>-0.62968190207360764</v>
      </c>
      <c r="P169" s="82">
        <f>P161+P162+P163+P164+P165+P166+P167+P168</f>
        <v>24426</v>
      </c>
      <c r="Q169" s="25" t="s">
        <v>14</v>
      </c>
      <c r="R169" s="83">
        <f>(P169-P170)/P170*100</f>
        <v>5.4799844539448115</v>
      </c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spans="1:49" s="52" customFormat="1" ht="14.1" customHeight="1" thickBot="1" x14ac:dyDescent="0.3">
      <c r="A170" s="49"/>
      <c r="B170" s="112" t="s">
        <v>175</v>
      </c>
      <c r="C170" s="113"/>
      <c r="D170" s="67">
        <f>M170/G170*100</f>
        <v>7.3154983039575919E-2</v>
      </c>
      <c r="E170" s="68">
        <f>P170/J170*100</f>
        <v>0.2663048009498975</v>
      </c>
      <c r="F170" s="69">
        <f>22+16+21+20+22+19+21+22</f>
        <v>163</v>
      </c>
      <c r="G170" s="70">
        <f>G149+G150+G151+G152+G153+G154+G155+G156</f>
        <v>37773230</v>
      </c>
      <c r="H170" s="97" t="s">
        <v>14</v>
      </c>
      <c r="I170" s="71">
        <f>(G170-G137-G138-G139-G140-G141-G142-G143-G144)/(G137+G138+G139+G140+G141+G142+G143+G144)*100</f>
        <v>-7.0621166378711813</v>
      </c>
      <c r="J170" s="72">
        <f>J149+J150+J151+J152+J153+J154+J155+J156</f>
        <v>8695675</v>
      </c>
      <c r="K170" s="97" t="s">
        <v>14</v>
      </c>
      <c r="L170" s="71">
        <f>(J170-J137-J138-J139-J140-J141-J142-J143-J144)/(J137+J138+J139+J140+J141+J142+J143+J144)*100</f>
        <v>-0.1922312541528344</v>
      </c>
      <c r="M170" s="70">
        <f>M149+M150+M151+M152+M153+M154+M155+M156</f>
        <v>27633</v>
      </c>
      <c r="N170" s="97" t="s">
        <v>14</v>
      </c>
      <c r="O170" s="71">
        <f>(M170-M137-M138-M139-M140-M141-M142-M143-M144)/(M137+M138+M139+M140+M141+M142+M143+M144)*100</f>
        <v>-8.4302614574013326</v>
      </c>
      <c r="P170" s="72">
        <f>P149+P150+P151+P152+P153+P154+P155+P156</f>
        <v>23157</v>
      </c>
      <c r="Q170" s="97" t="s">
        <v>14</v>
      </c>
      <c r="R170" s="73">
        <f>(P170-P137-P138-P139-P140-P141-P142-P143-P144)/(P137+P138+P139+P140+P141+P142+P143+P144)*100</f>
        <v>-0.1466085981630805</v>
      </c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</row>
    <row r="171" spans="1:49" s="52" customFormat="1" ht="14.1" customHeight="1" x14ac:dyDescent="0.25">
      <c r="A171" s="49"/>
      <c r="B171" s="62"/>
      <c r="C171" s="62"/>
      <c r="D171" s="54"/>
      <c r="E171" s="54"/>
      <c r="F171" s="63"/>
      <c r="G171" s="64"/>
      <c r="H171" s="65"/>
      <c r="I171" s="66"/>
      <c r="J171" s="64"/>
      <c r="K171" s="65"/>
      <c r="L171" s="66"/>
      <c r="M171" s="64"/>
      <c r="N171" s="65"/>
      <c r="O171" s="66"/>
      <c r="P171" s="64"/>
      <c r="Q171" s="65"/>
      <c r="R171" s="66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</row>
    <row r="172" spans="1:49" ht="13.5" customHeight="1" x14ac:dyDescent="0.25">
      <c r="A172" s="1"/>
      <c r="B172" s="41" t="s">
        <v>60</v>
      </c>
      <c r="C172" s="42" t="s">
        <v>122</v>
      </c>
      <c r="D172" s="43"/>
      <c r="E172" s="44"/>
      <c r="F172" s="44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5" x14ac:dyDescent="0.25">
      <c r="A173" s="1"/>
      <c r="B173" s="41" t="s">
        <v>61</v>
      </c>
      <c r="C173" s="42" t="s">
        <v>62</v>
      </c>
      <c r="D173" s="43"/>
      <c r="E173" s="44"/>
      <c r="F173" s="44"/>
      <c r="G173" s="44"/>
      <c r="H173" s="44"/>
      <c r="I173" s="44"/>
      <c r="J173" s="46"/>
      <c r="K173" s="46"/>
      <c r="L173" s="46"/>
      <c r="M173" s="46"/>
      <c r="N173" s="46"/>
      <c r="O173" s="46"/>
      <c r="P173" s="46"/>
      <c r="Q173" s="46"/>
      <c r="R173" s="46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3.5" customHeight="1" x14ac:dyDescent="0.25">
      <c r="A174" s="1"/>
      <c r="B174" s="48" t="s">
        <v>116</v>
      </c>
      <c r="C174" s="1" t="s">
        <v>117</v>
      </c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3.5" customHeight="1" x14ac:dyDescent="0.25">
      <c r="A175" s="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3.5" customHeight="1" x14ac:dyDescent="0.25">
      <c r="A176" s="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5.25" customHeight="1" x14ac:dyDescent="0.25">
      <c r="A177" s="1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3.5" customHeight="1" x14ac:dyDescent="0.25">
      <c r="A178" s="1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3.5" customHeight="1" x14ac:dyDescent="0.25">
      <c r="A179" s="1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3.5" customHeight="1" x14ac:dyDescent="0.25">
      <c r="A180" s="1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8" customHeight="1" x14ac:dyDescent="0.25"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5.75" customHeight="1" x14ac:dyDescent="0.25"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5.75" customHeight="1" x14ac:dyDescent="0.25"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0.35" customHeight="1" x14ac:dyDescent="0.25"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5.75" customHeight="1" x14ac:dyDescent="0.25"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8" spans="1:49" ht="7.35" customHeight="1" x14ac:dyDescent="0.25"/>
    <row r="189" spans="1:49" ht="15.75" customHeight="1" x14ac:dyDescent="0.25"/>
    <row r="190" spans="1:49" ht="17.850000000000001" customHeight="1" x14ac:dyDescent="0.25"/>
    <row r="191" spans="1:49" ht="17.100000000000001" customHeight="1" x14ac:dyDescent="0.25"/>
    <row r="192" spans="1:49" ht="7.7" customHeight="1" x14ac:dyDescent="0.25"/>
    <row r="193" ht="17.100000000000001" customHeight="1" x14ac:dyDescent="0.25"/>
    <row r="194" ht="17.100000000000001" customHeight="1" x14ac:dyDescent="0.25"/>
    <row r="195" ht="17.100000000000001" customHeight="1" x14ac:dyDescent="0.25"/>
    <row r="196" ht="8.85" customHeight="1" x14ac:dyDescent="0.25"/>
    <row r="197" ht="14.25" customHeight="1" x14ac:dyDescent="0.25"/>
    <row r="198" ht="16.5" customHeight="1" x14ac:dyDescent="0.25"/>
    <row r="199" ht="12.75" customHeight="1" x14ac:dyDescent="0.25"/>
    <row r="200" ht="11.1" customHeight="1" x14ac:dyDescent="0.25"/>
    <row r="201" ht="10.7" customHeight="1" x14ac:dyDescent="0.25"/>
    <row r="202" ht="14.1" customHeight="1" x14ac:dyDescent="0.25"/>
  </sheetData>
  <protectedRanges>
    <protectedRange sqref="A128:XFD136 A171:XFD174 I169:J170 L169:M170 O169:P170 R169:XFD170 C169:G170 A137:A170 C137:XFD168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2025-08-19T07:31:55Z</cp:lastPrinted>
  <dcterms:created xsi:type="dcterms:W3CDTF">1998-09-21T15:00:50Z</dcterms:created>
  <dcterms:modified xsi:type="dcterms:W3CDTF">2025-09-16T07:28:09Z</dcterms:modified>
  <dc:language>zh-TW</dc:language>
</cp:coreProperties>
</file>