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0627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67" i="1" l="1"/>
  <c r="P167" i="1"/>
  <c r="P166" i="1"/>
  <c r="O167" i="1"/>
  <c r="M167" i="1"/>
  <c r="M166" i="1"/>
  <c r="L167" i="1"/>
  <c r="J167" i="1"/>
  <c r="J166" i="1"/>
  <c r="I167" i="1"/>
  <c r="I166" i="1"/>
  <c r="G167" i="1"/>
  <c r="G166" i="1"/>
  <c r="F167" i="1"/>
  <c r="F166" i="1"/>
  <c r="R165" i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E167" i="1" l="1"/>
  <c r="L166" i="1"/>
  <c r="R163" i="1"/>
  <c r="Q163" i="1"/>
  <c r="O163" i="1"/>
  <c r="N163" i="1"/>
  <c r="L163" i="1"/>
  <c r="K163" i="1"/>
  <c r="I163" i="1"/>
  <c r="H163" i="1"/>
  <c r="R162" i="1" l="1"/>
  <c r="Q162" i="1"/>
  <c r="O162" i="1"/>
  <c r="N162" i="1"/>
  <c r="L162" i="1"/>
  <c r="K162" i="1"/>
  <c r="I162" i="1"/>
  <c r="H162" i="1"/>
  <c r="D167" i="1" l="1"/>
  <c r="P124" i="1"/>
  <c r="M124" i="1"/>
  <c r="J124" i="1"/>
  <c r="G124" i="1"/>
  <c r="F124" i="1"/>
  <c r="G122" i="1"/>
  <c r="F122" i="1"/>
  <c r="F105" i="1"/>
  <c r="D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66" i="1" l="1"/>
  <c r="R157" i="1"/>
  <c r="Q157" i="1"/>
  <c r="O157" i="1"/>
  <c r="N157" i="1"/>
  <c r="L157" i="1"/>
  <c r="K157" i="1"/>
  <c r="I157" i="1"/>
  <c r="H157" i="1"/>
  <c r="D166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66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O166" i="1" l="1"/>
  <c r="Q152" i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I105" i="1" l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<sst xmlns="http://schemas.openxmlformats.org/spreadsheetml/2006/main" count="400" uniqueCount="175">
  <si>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</si>
  <si>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</si>
  <si>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</si>
  <si>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</si>
  <si>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</si>
  <si>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</si>
  <si>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</si>
  <si>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</si>
  <si>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</si>
  <si>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</si>
  <si>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</si>
  <si>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</si>
  <si>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</si>
  <si>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</si>
  <si>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</si>
  <si>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</si>
  <si>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</si>
  <si>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</si>
  <si>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</si>
  <si>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</si>
  <si>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</si>
  <si>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</si>
  <si>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</si>
  <si>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</si>
  <si>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</si>
  <si>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</si>
  <si>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</si>
  <si>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</si>
  <si>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</si>
  <si>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</si>
  <si>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</si>
  <si>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</si>
  <si>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</si>
  <si>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</si>
  <si>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</si>
  <si>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</si>
  <si>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</si>
  <si>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</si>
  <si>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</si>
  <si>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</si>
  <si>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</si>
  <si>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</si>
  <si>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</si>
  <si>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</si>
  <si>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</si>
  <si>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</si>
  <si>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</si>
  <si>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</si>
  <si>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</si>
  <si>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</si>
  <si>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</si>
  <si>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</si>
  <si>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</si>
  <si>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</si>
  <si>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</si>
  <si>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</si>
  <si>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</si>
  <si>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</si>
  <si>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</si>
  <si>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</si>
  <si>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</si>
  <si>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</si>
  <si>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</si>
  <si>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</si>
  <si>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</si>
  <si>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</si>
  <si>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</si>
  <si>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</si>
  <si>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</si>
  <si>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</si>
  <si>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</si>
  <si>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</si>
  <si>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</si>
  <si>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</si>
  <si>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</si>
  <si>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</si>
  <si>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</si>
  <si>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</si>
  <si>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</si>
  <si>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</si>
  <si>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</si>
  <si>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</si>
  <si>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</si>
  <si>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</si>
  <si>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</si>
  <si>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</si>
  <si>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</si>
  <si>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</si>
  <si>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</si>
  <si>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</si>
  <si>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</si>
  <si>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</si>
  <si>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</si>
  <si>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</si>
  <si>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</si>
  <si>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</si>
  <si>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</si>
  <si>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</si>
  <si>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</si>
  <si>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</si>
  <si>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</si>
  <si>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</si>
  <si>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</si>
  <si>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</si>
  <si>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</si>
  <si>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</si>
  <si>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</si>
  <si>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</si>
  <si>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</si>
  <si>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</si>
  <si>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</si>
  <si>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</si>
  <si>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</si>
  <si>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</si>
  <si>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</si>
  <si>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</si>
  <si>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</si>
  <si>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</si>
  <si>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</si>
  <si>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</si>
  <si>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</si>
  <si>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</si>
  <si>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</si>
  <si>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</si>
  <si>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</si>
  <si>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</si>
  <si>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</si>
  <si>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</si>
  <si>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</si>
  <si>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</si>
  <si>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</si>
  <si>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</si>
  <si>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</si>
  <si>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</si>
  <si>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</si>
  <si>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</si>
  <si>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</si>
  <si>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</si>
  <si>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</si>
  <si>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</si>
  <si>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</si>
  <si>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</si>
  <si>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</si>
  <si>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</si>
  <si>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</si>
  <si>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</si>
  <si>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</si>
  <si>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</si>
  <si>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</si>
  <si>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</si>
  <si>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</si>
  <si>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</si>
  <si>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</si>
  <si>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</si>
  <si>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</si>
  <si>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</si>
  <si>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</si>
  <si>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</si>
  <si>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</si>
  <si>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</si>
  <si>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</si>
  <si>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</si>
  <si>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</si>
  <si>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</si>
  <si>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</si>
  <si>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</si>
  <si>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</si>
  <si>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</si>
  <si>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</si>
  <si>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</si>
  <si>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</si>
  <si>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</si>
  <si>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1-5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</si>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</sst>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9"/>
  <sheetViews>
    <sheetView showGridLines="0"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125" sqref="A125:XFD14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21" customHeight="1" x14ac:dyDescent="0.25">
      <c r="A164" s="99"/>
      <c r="B164" s="110" t="s">
        <v>78</v>
      </c>
      <c r="C164" s="61"/>
      <c r="D164" s="100">
        <v>0.1</v>
      </c>
      <c r="E164" s="101">
        <v>0.3</v>
      </c>
      <c r="F164" s="102" t="s">
        <v>171</v>
      </c>
      <c r="G164" s="103">
        <v>4229463</v>
      </c>
      <c r="H164" s="104">
        <f t="shared" ref="H164" si="96">ROUND((G164-G163)/G163*100,2)</f>
        <v>-23.15</v>
      </c>
      <c r="I164" s="104">
        <f t="shared" ref="I164" si="97">(ROUND((G164-G152)/G152*100,2))</f>
        <v>-22.16</v>
      </c>
      <c r="J164" s="105">
        <v>1036466</v>
      </c>
      <c r="K164" s="104">
        <f t="shared" ref="K164" si="98">ROUND((J164-J163)/J163*100,2)</f>
        <v>-12.56</v>
      </c>
      <c r="L164" s="104">
        <f t="shared" ref="L164" si="99">ROUND((J164-J152)/J152*100,2)</f>
        <v>-8.43</v>
      </c>
      <c r="M164" s="103">
        <v>4034</v>
      </c>
      <c r="N164" s="104">
        <f t="shared" ref="N164" si="100">ROUND((M164-M163)/M163*100,2)</f>
        <v>-5.5</v>
      </c>
      <c r="O164" s="104">
        <f t="shared" ref="O164" si="101">ROUND((M164-M152)/M152*100,2)</f>
        <v>-10.65</v>
      </c>
      <c r="P164" s="105">
        <v>3124</v>
      </c>
      <c r="Q164" s="104">
        <f t="shared" ref="Q164" si="102">ROUND((P164-P163)/P163*100,2)</f>
        <v>-13.44</v>
      </c>
      <c r="R164" s="106">
        <f t="shared" ref="R164" si="103">ROUND((P164-P152)/P152*100,2)</f>
        <v>-7.02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12.75" customHeight="1" x14ac:dyDescent="0.25">
      <c r="A165" s="99"/>
      <c r="B165" s="110" t="s">
        <v>79</v>
      </c>
      <c r="C165" s="61"/>
      <c r="D165" s="100">
        <v>0.09</v>
      </c>
      <c r="E165" s="101">
        <v>0.28999999999999998</v>
      </c>
      <c r="F165" s="102" t="s">
        <v>174</v>
      </c>
      <c r="G165" s="103">
        <v>3398635</v>
      </c>
      <c r="H165" s="104">
        <f t="shared" ref="H165" si="104">ROUND((G165-G164)/G164*100,2)</f>
        <v>-19.64</v>
      </c>
      <c r="I165" s="104">
        <f t="shared" ref="I165" si="105">(ROUND((G165-G153)/G153*100,2))</f>
        <v>-29.77</v>
      </c>
      <c r="J165" s="105">
        <v>919385</v>
      </c>
      <c r="K165" s="104">
        <f t="shared" ref="K165" si="106">ROUND((J165-J164)/J164*100,2)</f>
        <v>-11.3</v>
      </c>
      <c r="L165" s="104">
        <f t="shared" ref="L165" si="107">ROUND((J165-J153)/J153*100,2)</f>
        <v>-18.47</v>
      </c>
      <c r="M165" s="103">
        <v>2928</v>
      </c>
      <c r="N165" s="104">
        <f t="shared" ref="N165" si="108">ROUND((M165-M164)/M164*100,2)</f>
        <v>-27.42</v>
      </c>
      <c r="O165" s="104">
        <f t="shared" ref="O165" si="109">ROUND((M165-M153)/M153*100,2)</f>
        <v>-16.89</v>
      </c>
      <c r="P165" s="105">
        <v>2702</v>
      </c>
      <c r="Q165" s="104">
        <f t="shared" ref="Q165" si="110">ROUND((P165-P164)/P164*100,2)</f>
        <v>-13.51</v>
      </c>
      <c r="R165" s="106">
        <f t="shared" ref="R165" si="111">ROUND((P165-P153)/P153*100,2)</f>
        <v>-0.22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86" customFormat="1" ht="26.25" customHeight="1" x14ac:dyDescent="0.25">
      <c r="A166" s="77"/>
      <c r="B166" s="110" t="s">
        <v>172</v>
      </c>
      <c r="C166" s="61"/>
      <c r="D166" s="78">
        <f>M166/G166*100</f>
        <v>7.9073742347334455E-2</v>
      </c>
      <c r="E166" s="79">
        <f>P166/J166*100</f>
        <v>0.27555660744171895</v>
      </c>
      <c r="F166" s="87">
        <f>17+20+21+20+20</f>
        <v>98</v>
      </c>
      <c r="G166" s="80">
        <f>G161+G162+G163+G164+G165</f>
        <v>21043648</v>
      </c>
      <c r="H166" s="25" t="s">
        <v>14</v>
      </c>
      <c r="I166" s="81">
        <f>(G166-G167)/G167*100</f>
        <v>-14.368609100200617</v>
      </c>
      <c r="J166" s="82">
        <f>J161+J162+J163+J164+J165</f>
        <v>5087158</v>
      </c>
      <c r="K166" s="25" t="s">
        <v>14</v>
      </c>
      <c r="L166" s="81">
        <f>(J166-J167)/J167*100</f>
        <v>-6.5853707354846858</v>
      </c>
      <c r="M166" s="80">
        <f>M161+M162+M163+M164+M165</f>
        <v>16640</v>
      </c>
      <c r="N166" s="25" t="s">
        <v>14</v>
      </c>
      <c r="O166" s="81">
        <f>(M166-M167)/M167*100</f>
        <v>-7.5606910727181829</v>
      </c>
      <c r="P166" s="82">
        <f>P161+P162+P163+P164+P165</f>
        <v>14018</v>
      </c>
      <c r="Q166" s="25" t="s">
        <v>14</v>
      </c>
      <c r="R166" s="83">
        <f>(P166-P167)/P167*100</f>
        <v>-10.559561028520385</v>
      </c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</row>
    <row r="167" spans="1:49" s="52" customFormat="1" ht="14.1" customHeight="1" thickBot="1" x14ac:dyDescent="0.3">
      <c r="A167" s="49"/>
      <c r="B167" s="112" t="s">
        <v>173</v>
      </c>
      <c r="C167" s="113"/>
      <c r="D167" s="67">
        <f>M167/G167*100</f>
        <v>7.325016402038699E-2</v>
      </c>
      <c r="E167" s="68">
        <f>P167/J167*100</f>
        <v>0.28780067072081278</v>
      </c>
      <c r="F167" s="69">
        <f>22+16+21+20+22</f>
        <v>101</v>
      </c>
      <c r="G167" s="70">
        <f>G149+G150+G151+G152+G153</f>
        <v>24574689</v>
      </c>
      <c r="H167" s="97" t="s">
        <v>14</v>
      </c>
      <c r="I167" s="71">
        <f>(G167-G137-G138-G139-G140-G141)/(G137+G138+G139+G140+G141)*100</f>
        <v>-4.48273725661155</v>
      </c>
      <c r="J167" s="72">
        <f>J149+J150+J151+J152+J153</f>
        <v>5445783</v>
      </c>
      <c r="K167" s="97" t="s">
        <v>14</v>
      </c>
      <c r="L167" s="71">
        <f>(J167-J137-J138-J139-J140-J141)/(J137+J138+J139+J140+J141)*100</f>
        <v>1.1455947258066943</v>
      </c>
      <c r="M167" s="70">
        <f>M149+M150+M151+M152+M153</f>
        <v>18001</v>
      </c>
      <c r="N167" s="97" t="s">
        <v>14</v>
      </c>
      <c r="O167" s="71">
        <f>(M167-M137-M138-M139-M140-M141)/(M137+M138+M139+M140+M141)*100</f>
        <v>-4.2703680068070629</v>
      </c>
      <c r="P167" s="72">
        <f>P149+P150+P151+P152+P153</f>
        <v>15673</v>
      </c>
      <c r="Q167" s="97" t="s">
        <v>14</v>
      </c>
      <c r="R167" s="73">
        <f>(P167-P137-P138-P139-P140-P141)/(P137+P138+P139+P140+P141)*100</f>
        <v>5.329301075268817</v>
      </c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</row>
    <row r="168" spans="1:49" s="52" customFormat="1" ht="14.1" customHeight="1" x14ac:dyDescent="0.25">
      <c r="A168" s="49"/>
      <c r="B168" s="62"/>
      <c r="C168" s="62"/>
      <c r="D168" s="54"/>
      <c r="E168" s="54"/>
      <c r="F168" s="63"/>
      <c r="G168" s="64"/>
      <c r="H168" s="65"/>
      <c r="I168" s="66"/>
      <c r="J168" s="64"/>
      <c r="K168" s="65"/>
      <c r="L168" s="66"/>
      <c r="M168" s="64"/>
      <c r="N168" s="65"/>
      <c r="O168" s="66"/>
      <c r="P168" s="64"/>
      <c r="Q168" s="65"/>
      <c r="R168" s="66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</row>
    <row r="169" spans="1:49" ht="13.5" customHeight="1" x14ac:dyDescent="0.25">
      <c r="A169" s="1"/>
      <c r="B169" s="41" t="s">
        <v>60</v>
      </c>
      <c r="C169" s="42" t="s">
        <v>122</v>
      </c>
      <c r="D169" s="43"/>
      <c r="E169" s="44"/>
      <c r="F169" s="44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5" x14ac:dyDescent="0.25">
      <c r="A170" s="1"/>
      <c r="B170" s="41" t="s">
        <v>61</v>
      </c>
      <c r="C170" s="42" t="s">
        <v>62</v>
      </c>
      <c r="D170" s="43"/>
      <c r="E170" s="44"/>
      <c r="F170" s="44"/>
      <c r="G170" s="44"/>
      <c r="H170" s="44"/>
      <c r="I170" s="44"/>
      <c r="J170" s="46"/>
      <c r="K170" s="46"/>
      <c r="L170" s="46"/>
      <c r="M170" s="46"/>
      <c r="N170" s="46"/>
      <c r="O170" s="46"/>
      <c r="P170" s="46"/>
      <c r="Q170" s="46"/>
      <c r="R170" s="46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3.5" customHeight="1" x14ac:dyDescent="0.25">
      <c r="A171" s="1"/>
      <c r="B171" s="48" t="s">
        <v>116</v>
      </c>
      <c r="C171" s="1" t="s">
        <v>117</v>
      </c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3.5" customHeight="1" x14ac:dyDescent="0.25">
      <c r="A172" s="1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3.5" customHeight="1" x14ac:dyDescent="0.25">
      <c r="A173" s="1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5.25" customHeight="1" x14ac:dyDescent="0.25">
      <c r="A174" s="1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3.5" customHeight="1" x14ac:dyDescent="0.25">
      <c r="A175" s="1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3.5" customHeight="1" x14ac:dyDescent="0.25">
      <c r="A176" s="1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3.5" customHeight="1" x14ac:dyDescent="0.25">
      <c r="A177" s="1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8" customHeight="1" x14ac:dyDescent="0.25"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5.75" customHeight="1" x14ac:dyDescent="0.25"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5.75" customHeight="1" x14ac:dyDescent="0.25"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0.35" customHeight="1" x14ac:dyDescent="0.25"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5.75" customHeight="1" x14ac:dyDescent="0.25"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5" spans="1:49" ht="7.35" customHeight="1" x14ac:dyDescent="0.25"/>
    <row r="186" spans="1:49" ht="15.75" customHeight="1" x14ac:dyDescent="0.25"/>
    <row r="187" spans="1:49" ht="17.850000000000001" customHeight="1" x14ac:dyDescent="0.25"/>
    <row r="188" spans="1:49" ht="17.100000000000001" customHeight="1" x14ac:dyDescent="0.25"/>
    <row r="189" spans="1:49" ht="7.7" customHeight="1" x14ac:dyDescent="0.25"/>
    <row r="190" spans="1:49" ht="17.100000000000001" customHeight="1" x14ac:dyDescent="0.25"/>
    <row r="191" spans="1:49" ht="17.100000000000001" customHeight="1" x14ac:dyDescent="0.25"/>
    <row r="192" spans="1:49" ht="17.100000000000001" customHeight="1" x14ac:dyDescent="0.25"/>
    <row r="193" ht="8.85" customHeight="1" x14ac:dyDescent="0.25"/>
    <row r="194" ht="14.25" customHeight="1" x14ac:dyDescent="0.25"/>
    <row r="195" ht="16.5" customHeight="1" x14ac:dyDescent="0.25"/>
    <row r="196" ht="12.75" customHeight="1" x14ac:dyDescent="0.25"/>
    <row r="197" ht="11.1" customHeight="1" x14ac:dyDescent="0.25"/>
    <row r="198" ht="10.7" customHeight="1" x14ac:dyDescent="0.25"/>
    <row r="199" ht="14.1" customHeight="1" x14ac:dyDescent="0.25"/>
  </sheetData>
  <protectedRanges>
    <protectedRange sqref="A128:XFD136 A168:XFD171 I166:J167 L166:M167 O166:P167 R166:XFD167 C166:G167 A137:A167 C137:XFD165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2025-06-16T03:38:20Z</cp:lastPrinted>
  <dcterms:created xsi:type="dcterms:W3CDTF">1998-09-21T15:00:50Z</dcterms:created>
  <dcterms:modified xsi:type="dcterms:W3CDTF">2025-06-16T03:38:21Z</dcterms:modified>
  <dc:language>zh-TW</dc:language>
</cp:coreProperties>
</file>