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" windowWidth="23256" windowHeight="12108"/>
  </bookViews>
  <sheets>
    <sheet name="附表 1" sheetId="1" r:id="rId1"/>
    <sheet name="附表 2" sheetId="2" r:id="rId2"/>
    <sheet name="附圖1 " sheetId="3" r:id="rId3"/>
    <sheet name="附圖2" sheetId="4" r:id="rId4"/>
  </sheets>
  <externalReferences>
    <externalReference r:id="rId5"/>
  </externalReferences>
  <definedNames>
    <definedName name="_xlnm.Print_Area" localSheetId="0">'附表 1'!$A$1:$E$63</definedName>
    <definedName name="_xlnm.Print_Area" localSheetId="1">'附表 2'!$A$1:$G$50</definedName>
    <definedName name="_xlnm.Print_Area" localSheetId="2">'附圖1 '!$A$1:$N$29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T7" i="4" l="1"/>
  <c r="AT6" i="4"/>
  <c r="AT5" i="4"/>
  <c r="AZ4" i="4"/>
  <c r="AW4" i="4"/>
  <c r="AT4" i="4"/>
  <c r="AZ3" i="4"/>
  <c r="AW3" i="4"/>
  <c r="AT3" i="4"/>
  <c r="BK87" i="3"/>
  <c r="BJ87" i="3"/>
  <c r="BI87" i="3"/>
  <c r="BK86" i="3"/>
  <c r="BJ86" i="3"/>
  <c r="BI86" i="3"/>
  <c r="BK85" i="3"/>
  <c r="BJ85" i="3"/>
  <c r="BI85" i="3"/>
  <c r="BK84" i="3"/>
  <c r="BJ84" i="3"/>
  <c r="BI84" i="3"/>
  <c r="BK83" i="3"/>
  <c r="BJ83" i="3"/>
  <c r="BI83" i="3"/>
  <c r="BK82" i="3"/>
  <c r="BJ82" i="3"/>
  <c r="BI82" i="3"/>
  <c r="BK81" i="3"/>
  <c r="BJ81" i="3"/>
  <c r="BI81" i="3"/>
  <c r="BK80" i="3"/>
  <c r="BJ80" i="3"/>
  <c r="BI80" i="3"/>
  <c r="BK58" i="3"/>
  <c r="BJ58" i="3"/>
  <c r="BI58" i="3"/>
  <c r="BK57" i="3"/>
  <c r="BJ57" i="3"/>
  <c r="BI57" i="3"/>
  <c r="BK56" i="3"/>
  <c r="BJ56" i="3"/>
  <c r="BI56" i="3"/>
  <c r="BK55" i="3"/>
  <c r="BJ55" i="3"/>
  <c r="BI55" i="3"/>
  <c r="BK54" i="3"/>
  <c r="BJ54" i="3"/>
  <c r="BI54" i="3"/>
  <c r="BK53" i="3"/>
  <c r="BJ53" i="3"/>
  <c r="BI53" i="3"/>
  <c r="BK52" i="3"/>
  <c r="BJ52" i="3"/>
  <c r="BI52" i="3"/>
  <c r="BK51" i="3"/>
  <c r="BJ51" i="3"/>
  <c r="BI51" i="3"/>
  <c r="BK50" i="3"/>
  <c r="BJ50" i="3"/>
  <c r="BI50" i="3"/>
  <c r="BK49" i="3"/>
  <c r="BJ49" i="3"/>
  <c r="BI49" i="3"/>
  <c r="BK48" i="3"/>
  <c r="BJ48" i="3"/>
  <c r="BI48" i="3"/>
  <c r="BK47" i="3"/>
  <c r="BJ47" i="3"/>
  <c r="BI47" i="3"/>
  <c r="BK46" i="3"/>
  <c r="BJ46" i="3"/>
  <c r="BI46" i="3"/>
  <c r="BK45" i="3"/>
  <c r="BJ45" i="3"/>
  <c r="BI45" i="3"/>
  <c r="BK44" i="3"/>
  <c r="BJ44" i="3"/>
  <c r="BI44" i="3"/>
  <c r="BK43" i="3"/>
  <c r="BJ43" i="3"/>
  <c r="BI43" i="3"/>
  <c r="BK42" i="3"/>
  <c r="BJ42" i="3"/>
  <c r="BI42" i="3"/>
  <c r="BK41" i="3"/>
  <c r="BJ41" i="3"/>
  <c r="BI41" i="3"/>
  <c r="BK40" i="3"/>
  <c r="BJ40" i="3"/>
  <c r="BI40" i="3"/>
  <c r="BK39" i="3"/>
  <c r="BJ39" i="3"/>
  <c r="BI39" i="3"/>
  <c r="BB39" i="3"/>
  <c r="BA39" i="3"/>
  <c r="AZ39" i="3"/>
  <c r="BK38" i="3"/>
  <c r="BJ38" i="3"/>
  <c r="BI38" i="3"/>
  <c r="BB38" i="3"/>
  <c r="BA38" i="3"/>
  <c r="AZ38" i="3"/>
  <c r="BK37" i="3"/>
  <c r="BJ37" i="3"/>
  <c r="BI37" i="3"/>
  <c r="BB37" i="3"/>
  <c r="BA37" i="3"/>
  <c r="AZ37" i="3"/>
  <c r="BK36" i="3"/>
  <c r="BJ36" i="3"/>
  <c r="BI36" i="3"/>
  <c r="BB36" i="3"/>
  <c r="BA36" i="3"/>
  <c r="AZ36" i="3"/>
  <c r="BB35" i="3"/>
  <c r="BA35" i="3"/>
  <c r="AZ35" i="3"/>
  <c r="BK34" i="3"/>
  <c r="BJ34" i="3"/>
  <c r="BI34" i="3"/>
  <c r="BB34" i="3"/>
  <c r="BA34" i="3"/>
  <c r="AZ34" i="3"/>
  <c r="BK33" i="3"/>
  <c r="BJ33" i="3"/>
  <c r="BI33" i="3"/>
  <c r="BB33" i="3"/>
  <c r="BA33" i="3"/>
  <c r="AZ33" i="3"/>
  <c r="BK32" i="3"/>
  <c r="BJ32" i="3"/>
  <c r="BI32" i="3"/>
  <c r="BB32" i="3"/>
  <c r="BA32" i="3"/>
  <c r="AZ32" i="3"/>
  <c r="BK31" i="3"/>
  <c r="BJ31" i="3"/>
  <c r="BI31" i="3"/>
  <c r="BB31" i="3"/>
  <c r="BA31" i="3"/>
  <c r="AZ31" i="3"/>
  <c r="BK30" i="3"/>
  <c r="BJ30" i="3"/>
  <c r="BI30" i="3"/>
  <c r="BK29" i="3"/>
  <c r="BJ29" i="3"/>
  <c r="BI29" i="3"/>
  <c r="BK28" i="3"/>
  <c r="BJ28" i="3"/>
  <c r="BI28" i="3"/>
  <c r="BK27" i="3"/>
  <c r="BJ27" i="3"/>
  <c r="BI27" i="3"/>
  <c r="BK26" i="3"/>
  <c r="BJ26" i="3"/>
  <c r="BI26" i="3"/>
  <c r="BK25" i="3"/>
  <c r="BJ25" i="3"/>
  <c r="BI25" i="3"/>
  <c r="BK24" i="3"/>
  <c r="BJ24" i="3"/>
  <c r="BI24" i="3"/>
  <c r="BK23" i="3"/>
  <c r="BJ23" i="3"/>
  <c r="BI23" i="3"/>
  <c r="BK22" i="3"/>
  <c r="BJ22" i="3"/>
  <c r="BI22" i="3"/>
  <c r="BK21" i="3"/>
  <c r="BJ21" i="3"/>
  <c r="BI21" i="3"/>
  <c r="BK20" i="3"/>
  <c r="BJ20" i="3"/>
  <c r="BI20" i="3"/>
  <c r="BK19" i="3"/>
  <c r="BJ19" i="3"/>
  <c r="BI19" i="3"/>
  <c r="BK18" i="3"/>
  <c r="BJ18" i="3"/>
  <c r="BI18" i="3"/>
  <c r="BK17" i="3"/>
  <c r="BJ17" i="3"/>
  <c r="BI17" i="3"/>
  <c r="BK16" i="3"/>
  <c r="BJ16" i="3"/>
  <c r="BI16" i="3"/>
  <c r="BK15" i="3"/>
  <c r="BJ15" i="3"/>
  <c r="BI15" i="3"/>
  <c r="BK14" i="3"/>
  <c r="BJ14" i="3"/>
  <c r="BI14" i="3"/>
  <c r="BK13" i="3"/>
  <c r="BJ13" i="3"/>
  <c r="BI13" i="3"/>
  <c r="BK12" i="3"/>
  <c r="BJ12" i="3"/>
  <c r="BI12" i="3"/>
  <c r="BK11" i="3"/>
  <c r="BJ11" i="3"/>
  <c r="BI11" i="3"/>
  <c r="BK10" i="3"/>
  <c r="BJ10" i="3"/>
  <c r="BI10" i="3"/>
  <c r="BK9" i="3"/>
  <c r="BJ9" i="3"/>
  <c r="BI9" i="3"/>
  <c r="BK8" i="3"/>
  <c r="BJ8" i="3"/>
  <c r="BI8" i="3"/>
  <c r="BK7" i="3"/>
  <c r="BJ7" i="3"/>
  <c r="BI7" i="3"/>
  <c r="BK6" i="3"/>
  <c r="BJ6" i="3"/>
  <c r="BI6" i="3"/>
  <c r="BK5" i="3"/>
  <c r="BJ5" i="3"/>
  <c r="BI5" i="3"/>
  <c r="BK4" i="3"/>
  <c r="BJ4" i="3"/>
  <c r="BI4" i="3"/>
  <c r="BK3" i="3"/>
  <c r="BJ3" i="3"/>
  <c r="BI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G31" i="2"/>
  <c r="F31" i="2"/>
  <c r="F30" i="2"/>
  <c r="G30" i="2" s="1"/>
  <c r="F29" i="2"/>
  <c r="G29" i="2" s="1"/>
  <c r="F28" i="2"/>
  <c r="G28" i="2" s="1"/>
  <c r="F27" i="2"/>
  <c r="G27" i="2" s="1"/>
  <c r="F26" i="2"/>
  <c r="G26" i="2" s="1"/>
  <c r="G25" i="2"/>
  <c r="F25" i="2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8" i="2"/>
  <c r="F8" i="2"/>
  <c r="F7" i="2"/>
  <c r="G7" i="2" s="1"/>
  <c r="D58" i="1"/>
  <c r="D62" i="1" s="1"/>
  <c r="D63" i="1" s="1"/>
  <c r="C58" i="1"/>
  <c r="C62" i="1" s="1"/>
  <c r="C63" i="1" s="1"/>
  <c r="A3" i="1"/>
  <c r="E58" i="1" l="1"/>
  <c r="E59" i="1" s="1"/>
  <c r="D59" i="1"/>
  <c r="C59" i="1" l="1"/>
  <c r="E62" i="1"/>
  <c r="E63" i="1" s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V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<sst xmlns="http://schemas.openxmlformats.org/spreadsheetml/2006/main" count="314" uniqueCount="237">
  <si>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</si>
  <si>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</si>
  <si>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</si>
  <si>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</si>
  <si>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</si>
  <si>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</si>
  <si>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</si>
  <si>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</si>
  <si>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</si>
  <si>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</si>
  <si>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</si>
  <si>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</si>
  <si>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</si>
  <si>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</si>
  <si>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</si>
  <si>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</si>
  <si>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</si>
  <si>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</si>
  <si>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</si>
  <si>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</si>
  <si>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</si>
  <si>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</si>
  <si>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</si>
  <si>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</si>
  <si>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</si>
  <si>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</si>
  <si>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</si>
  <si>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</si>
  <si>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</si>
  <si>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</si>
  <si>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</si>
  <si>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</si>
  <si>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</si>
  <si>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</si>
  <si>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</si>
  <si>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</si>
  <si>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</si>
  <si>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</si>
  <si>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</si>
  <si>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</si>
  <si>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</si>
  <si>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</si>
  <si>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</si>
  <si>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</si>
  <si>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</si>
  <si>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</si>
  <si>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</si>
  <si>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純外幣交易</t>
    <phoneticPr fontId="4" type="noConversion"/>
  </si>
  <si>
    <t>107年1月</t>
    <phoneticPr fontId="4" type="noConversion"/>
  </si>
  <si>
    <t>金  額</t>
    <phoneticPr fontId="3" type="noConversion"/>
  </si>
  <si>
    <t>比  重</t>
    <phoneticPr fontId="3" type="noConversion"/>
  </si>
  <si>
    <t>106年12月</t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</si>
  <si>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</si>
  <si>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</si>
  <si>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</si>
  <si>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</si>
  <si>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</si>
  <si>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</si>
  <si>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107年1月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</si>
  <si>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</si>
  <si>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</si>
  <si>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</si>
  <si>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</si>
  <si>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</si>
  <si>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</si>
  <si>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</si>
  <si>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</si>
  <si>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</si>
  <si>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</si>
  <si>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</si>
  <si>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</si>
  <si>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</si>
  <si>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</si>
  <si>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</si>
  <si>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</si>
  <si>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</si>
  <si>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</si>
  <si>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</si>
  <si>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</si>
  <si>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</si>
  <si>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</si>
  <si>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</si>
  <si>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</si>
  <si>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</si>
  <si>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</si>
  <si>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</si>
  <si>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</si>
  <si>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</si>
  <si>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</si>
  <si>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</si>
  <si>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</si>
  <si>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</si>
  <si>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102/1</t>
    <phoneticPr fontId="3" type="noConversion"/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</si>
  <si>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</si>
  <si>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</si>
  <si>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</si>
  <si>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</si>
  <si>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</si>
  <si>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</si>
  <si>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</si>
  <si>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</si>
  <si>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</si>
  <si>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</si>
  <si>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</si>
  <si>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</si>
  <si>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</si>
  <si>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</si>
  <si>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</si>
  <si>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</si>
  <si>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</si>
  <si>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</si>
  <si>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</si>
  <si>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</si>
  <si>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</si>
  <si>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</si>
  <si>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</si>
  <si>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</si>
  <si>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103/1</t>
    <phoneticPr fontId="3" type="noConversion"/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</si>
  <si>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</si>
  <si>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</si>
  <si>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</si>
  <si>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</si>
  <si>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</si>
  <si>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</si>
  <si>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</si>
  <si>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</si>
  <si>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</si>
  <si>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</si>
  <si>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</si>
  <si>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</si>
  <si>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</si>
  <si>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</si>
  <si>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</si>
  <si>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</si>
  <si>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</si>
  <si>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</si>
  <si>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</si>
  <si>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</si>
  <si>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</si>
  <si>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</si>
  <si>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</si>
  <si>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</si>
  <si>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t>104/1</t>
    <phoneticPr fontId="3" type="noConversion"/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</si>
  <si>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</si>
  <si>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</si>
  <si>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</si>
  <si>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</si>
  <si>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</si>
  <si>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</si>
  <si>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</si>
  <si>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</si>
  <si>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</si>
  <si>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</si>
  <si>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</si>
  <si>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</si>
  <si>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</si>
  <si>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</si>
  <si>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</si>
  <si>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</si>
  <si>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</si>
  <si>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</si>
  <si>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</si>
  <si>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</si>
  <si>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</si>
  <si>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</si>
  <si>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</si>
  <si>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</si>
  <si>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105/1</t>
    <phoneticPr fontId="3" type="noConversion"/>
  </si>
  <si>
    <t>97/4</t>
  </si>
  <si>
    <t>105/2</t>
  </si>
  <si>
    <t>97/5</t>
  </si>
  <si>
    <t>105/3</t>
  </si>
  <si>
    <t>97/6</t>
  </si>
  <si>
    <t>105/4</t>
    <phoneticPr fontId="3" type="noConversion"/>
  </si>
  <si>
    <t>97/7</t>
  </si>
  <si>
    <t>105/5</t>
  </si>
  <si>
    <t>97/8</t>
  </si>
  <si>
    <t>105/6</t>
  </si>
  <si>
    <t>97/9</t>
  </si>
  <si>
    <t>105/7</t>
  </si>
  <si>
    <t>97/10</t>
  </si>
  <si>
    <t>105/8</t>
  </si>
  <si>
    <t>97/11</t>
  </si>
  <si>
    <t>105/9</t>
  </si>
  <si>
    <t>97/12</t>
  </si>
  <si>
    <t>105/10</t>
    <phoneticPr fontId="3" type="noConversion"/>
  </si>
  <si>
    <t>98/1</t>
  </si>
  <si>
    <t>105/11</t>
  </si>
  <si>
    <t>98/2</t>
  </si>
  <si>
    <t>105/12</t>
    <phoneticPr fontId="3" type="noConversion"/>
  </si>
  <si>
    <t>98/3</t>
  </si>
  <si>
    <t>106/1</t>
    <phoneticPr fontId="3" type="noConversion"/>
  </si>
  <si>
    <t>98/4</t>
  </si>
  <si>
    <t>106/2</t>
  </si>
  <si>
    <t>98/5</t>
  </si>
  <si>
    <t>106/3</t>
  </si>
  <si>
    <t>98/6</t>
  </si>
  <si>
    <t>106/4</t>
  </si>
  <si>
    <t>106/4</t>
    <phoneticPr fontId="3" type="noConversion"/>
  </si>
  <si>
    <t>98/7</t>
  </si>
  <si>
    <t>106/5</t>
  </si>
  <si>
    <t>98/8</t>
  </si>
  <si>
    <t>106/6</t>
  </si>
  <si>
    <t>98/9</t>
  </si>
  <si>
    <t>106/7</t>
    <phoneticPr fontId="3" type="noConversion"/>
  </si>
  <si>
    <t>98/10</t>
  </si>
  <si>
    <t>106/8</t>
  </si>
  <si>
    <t>98/11</t>
  </si>
  <si>
    <t>106/9</t>
  </si>
  <si>
    <t>106/10</t>
    <phoneticPr fontId="3" type="noConversion"/>
  </si>
  <si>
    <t>99/12</t>
  </si>
  <si>
    <t>106/11</t>
  </si>
  <si>
    <t>100/3</t>
  </si>
  <si>
    <t>106/12</t>
  </si>
  <si>
    <t>100/6</t>
  </si>
  <si>
    <t>107/1</t>
    <phoneticPr fontId="3" type="noConversion"/>
  </si>
  <si>
    <t>100/9</t>
  </si>
  <si>
    <t>100/12</t>
  </si>
  <si>
    <t>101/3</t>
  </si>
  <si>
    <t>101/6</t>
  </si>
  <si>
    <t>101/9</t>
  </si>
  <si>
    <t>101/12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</si>
  <si>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2  107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1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</si>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</sst>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-* #,##0.00_-;\-* #,##0.00_-;_-* &quot;-&quot;_-;_-@_-"/>
    <numFmt numFmtId="181" formatCode="0.00_ "/>
    <numFmt numFmtId="182" formatCode="#,##0_ "/>
    <numFmt numFmtId="183" formatCode="0.00_);[Red]\(0.00\)"/>
    <numFmt numFmtId="184" formatCode="_(* #,##0_);_(* \-#,##0_);_(* &quot;-&quot;_);_(@_)"/>
    <numFmt numFmtId="185" formatCode="#,##0.00_ "/>
    <numFmt numFmtId="186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7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0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1" fontId="21" fillId="0" borderId="22" xfId="0" applyNumberFormat="1" applyFont="1" applyFill="1" applyBorder="1" applyProtection="1"/>
    <xf numFmtId="181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1" fontId="21" fillId="0" borderId="24" xfId="0" applyNumberFormat="1" applyFont="1" applyFill="1" applyBorder="1" applyProtection="1"/>
    <xf numFmtId="181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2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3" fontId="5" fillId="0" borderId="0" xfId="1" applyNumberFormat="1" applyFont="1" applyAlignment="1" applyProtection="1">
      <alignment horizontal="centerContinuous"/>
    </xf>
    <xf numFmtId="184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3" fontId="5" fillId="0" borderId="0" xfId="0" applyNumberFormat="1" applyFont="1" applyProtection="1"/>
    <xf numFmtId="184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4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3" fontId="6" fillId="0" borderId="33" xfId="2" applyNumberFormat="1" applyFont="1" applyBorder="1" applyAlignment="1" applyProtection="1">
      <alignment horizontal="center" vertical="center"/>
      <protection hidden="1"/>
    </xf>
    <xf numFmtId="184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0" xfId="0" applyNumberFormat="1" applyFont="1" applyBorder="1" applyAlignment="1" applyProtection="1">
      <alignment horizontal="right" vertical="center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4" xfId="1" applyNumberFormat="1" applyFont="1" applyBorder="1" applyAlignment="1" applyProtection="1">
      <alignment horizontal="right" vertical="center"/>
      <protection locked="0"/>
    </xf>
    <xf numFmtId="184" fontId="6" fillId="0" borderId="28" xfId="0" applyNumberFormat="1" applyFont="1" applyBorder="1" applyAlignment="1" applyProtection="1">
      <alignment horizontal="right" vertical="center"/>
    </xf>
    <xf numFmtId="181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84" fontId="6" fillId="0" borderId="35" xfId="0" applyNumberFormat="1" applyFont="1" applyBorder="1" applyAlignment="1" applyProtection="1">
      <alignment horizontal="right" vertical="center"/>
    </xf>
    <xf numFmtId="184" fontId="6" fillId="0" borderId="17" xfId="0" applyNumberFormat="1" applyFont="1" applyBorder="1" applyAlignment="1" applyProtection="1">
      <alignment horizontal="right" vertical="center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Border="1" applyAlignment="1" applyProtection="1">
      <alignment horizontal="right" vertical="center"/>
      <protection locked="0"/>
    </xf>
    <xf numFmtId="185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184" fontId="6" fillId="0" borderId="27" xfId="0" applyNumberFormat="1" applyFont="1" applyBorder="1" applyAlignment="1" applyProtection="1">
      <alignment horizontal="right" vertical="center"/>
    </xf>
    <xf numFmtId="185" fontId="6" fillId="0" borderId="17" xfId="1" applyNumberFormat="1" applyFont="1" applyFill="1" applyBorder="1" applyAlignment="1" applyProtection="1">
      <alignment horizontal="right" vertical="center"/>
      <protection locked="0"/>
    </xf>
    <xf numFmtId="184" fontId="6" fillId="0" borderId="31" xfId="0" applyNumberFormat="1" applyFont="1" applyBorder="1" applyAlignment="1" applyProtection="1">
      <alignment horizontal="right" vertical="center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33" xfId="1" applyNumberFormat="1" applyFont="1" applyBorder="1" applyAlignment="1" applyProtection="1">
      <alignment horizontal="right" vertical="center"/>
      <protection locked="0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0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9" xfId="0" applyNumberFormat="1" applyFont="1" applyBorder="1" applyAlignment="1" applyProtection="1">
      <alignment horizontal="right" vertical="center"/>
      <protection locked="0"/>
    </xf>
    <xf numFmtId="180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 applyProtection="1">
      <protection hidden="1"/>
    </xf>
    <xf numFmtId="0" fontId="6" fillId="0" borderId="0" xfId="2" applyFont="1" applyAlignment="1" applyProtection="1">
      <alignment horizontal="left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3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6" fontId="8" fillId="0" borderId="0" xfId="3" applyNumberFormat="1" applyFont="1" applyFill="1" applyBorder="1" applyAlignment="1">
      <alignment horizontal="right"/>
    </xf>
    <xf numFmtId="186" fontId="8" fillId="0" borderId="40" xfId="3" applyNumberFormat="1" applyFont="1" applyFill="1" applyBorder="1" applyAlignment="1">
      <alignment horizontal="right"/>
    </xf>
    <xf numFmtId="0" fontId="8" fillId="0" borderId="0" xfId="3" applyFont="1" applyFill="1" applyBorder="1"/>
    <xf numFmtId="186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6" fontId="35" fillId="0" borderId="0" xfId="3" applyNumberFormat="1" applyFont="1" applyFill="1" applyBorder="1" applyAlignment="1">
      <alignment horizontal="right" vertical="center"/>
    </xf>
    <xf numFmtId="186" fontId="35" fillId="0" borderId="0" xfId="3" applyNumberFormat="1" applyFont="1" applyFill="1" applyBorder="1" applyAlignment="1">
      <alignment horizontal="right"/>
    </xf>
    <xf numFmtId="186" fontId="35" fillId="0" borderId="40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40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6" fontId="8" fillId="2" borderId="0" xfId="3" applyNumberFormat="1" applyFont="1" applyFill="1" applyBorder="1" applyAlignment="1">
      <alignment horizontal="right"/>
    </xf>
    <xf numFmtId="186" fontId="8" fillId="2" borderId="40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6" fontId="35" fillId="2" borderId="0" xfId="3" applyNumberFormat="1" applyFont="1" applyFill="1" applyBorder="1" applyAlignment="1">
      <alignment horizontal="right" vertical="center"/>
    </xf>
    <xf numFmtId="186" fontId="35" fillId="2" borderId="0" xfId="3" applyNumberFormat="1" applyFont="1" applyFill="1" applyBorder="1" applyAlignment="1">
      <alignment horizontal="right"/>
    </xf>
    <xf numFmtId="186" fontId="35" fillId="2" borderId="40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1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49" fontId="9" fillId="0" borderId="25" xfId="2" applyNumberFormat="1" applyFont="1" applyBorder="1" applyAlignment="1" applyProtection="1">
      <alignment horizontal="center" vertical="center" wrapText="1"/>
      <protection hidden="1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390606143883005E-2"/>
          <c:y val="0.11554152937268246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'附圖1 '!$AW$2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5690589508104463E-2"/>
                  <c:y val="-2.857012438662558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5290844714213431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522993775500799E-2"/>
                  <c:y val="-2.8665981969645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5290872836828852E-2"/>
                  <c:y val="-2.290083304804290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5226347630760572E-2"/>
                  <c:y val="-4.602533378979801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6555372814997015E-2"/>
                  <c:y val="-4.029213739586899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3.3916874069114741E-2"/>
                  <c:y val="-4.402906158469321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276176024279201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1.6729493840996219E-2"/>
                  <c:y val="-7.884362280801855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7852183911391853E-2"/>
                  <c:y val="-4.40929666400395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2.525856171860218E-2"/>
                  <c:y val="-4.019627981284948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2503675025834339E-2"/>
                  <c:y val="-2.277302293735018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'!$BC$27:$BC$63</c:f>
              <c:strCache>
                <c:ptCount val="37"/>
                <c:pt idx="0">
                  <c:v>104/1</c:v>
                </c:pt>
                <c:pt idx="3">
                  <c:v>104/4</c:v>
                </c:pt>
                <c:pt idx="6">
                  <c:v>104/7</c:v>
                </c:pt>
                <c:pt idx="9">
                  <c:v>104/10</c:v>
                </c:pt>
                <c:pt idx="12">
                  <c:v>105/1</c:v>
                </c:pt>
                <c:pt idx="15">
                  <c:v>105/4</c:v>
                </c:pt>
                <c:pt idx="18">
                  <c:v>105/7</c:v>
                </c:pt>
                <c:pt idx="21">
                  <c:v>105/10</c:v>
                </c:pt>
                <c:pt idx="24">
                  <c:v>106/1</c:v>
                </c:pt>
                <c:pt idx="27">
                  <c:v>106/4</c:v>
                </c:pt>
                <c:pt idx="30">
                  <c:v>106/7</c:v>
                </c:pt>
                <c:pt idx="33">
                  <c:v>106/10</c:v>
                </c:pt>
                <c:pt idx="36">
                  <c:v>107/1</c:v>
                </c:pt>
              </c:strCache>
            </c:strRef>
          </c:cat>
          <c:val>
            <c:numRef>
              <c:f>'附圖1 '!$AZ$27:$AZ$63</c:f>
              <c:numCache>
                <c:formatCode>#,##0_);[Red]\(#,##0\)</c:formatCode>
                <c:ptCount val="37"/>
                <c:pt idx="0">
                  <c:v>15149.333000000001</c:v>
                </c:pt>
                <c:pt idx="1">
                  <c:v>9956.7710000000006</c:v>
                </c:pt>
                <c:pt idx="2">
                  <c:v>14340.477999999999</c:v>
                </c:pt>
                <c:pt idx="3">
                  <c:v>14340.477999999999</c:v>
                </c:pt>
                <c:pt idx="4">
                  <c:v>13881.805</c:v>
                </c:pt>
                <c:pt idx="5">
                  <c:v>14408.177</c:v>
                </c:pt>
                <c:pt idx="6">
                  <c:v>16289.603999999999</c:v>
                </c:pt>
                <c:pt idx="7">
                  <c:v>16054.540999999999</c:v>
                </c:pt>
                <c:pt idx="8">
                  <c:v>13411.941000000001</c:v>
                </c:pt>
                <c:pt idx="9">
                  <c:v>13160.733</c:v>
                </c:pt>
                <c:pt idx="10">
                  <c:v>11892.248</c:v>
                </c:pt>
                <c:pt idx="11">
                  <c:v>13723.92</c:v>
                </c:pt>
                <c:pt idx="12">
                  <c:v>15057.259</c:v>
                </c:pt>
                <c:pt idx="13">
                  <c:v>10309.36</c:v>
                </c:pt>
                <c:pt idx="14">
                  <c:v>13953.181</c:v>
                </c:pt>
                <c:pt idx="15">
                  <c:v>12325.602999999999</c:v>
                </c:pt>
                <c:pt idx="16">
                  <c:v>13012</c:v>
                </c:pt>
                <c:pt idx="17">
                  <c:v>13540</c:v>
                </c:pt>
                <c:pt idx="18">
                  <c:v>12689</c:v>
                </c:pt>
                <c:pt idx="19">
                  <c:v>13599</c:v>
                </c:pt>
                <c:pt idx="20">
                  <c:v>12690</c:v>
                </c:pt>
                <c:pt idx="21">
                  <c:v>12059</c:v>
                </c:pt>
                <c:pt idx="22">
                  <c:v>13805</c:v>
                </c:pt>
                <c:pt idx="23">
                  <c:v>11903</c:v>
                </c:pt>
                <c:pt idx="24">
                  <c:v>11480</c:v>
                </c:pt>
                <c:pt idx="25">
                  <c:v>11069</c:v>
                </c:pt>
                <c:pt idx="26">
                  <c:v>14674</c:v>
                </c:pt>
                <c:pt idx="27">
                  <c:v>10435</c:v>
                </c:pt>
                <c:pt idx="28">
                  <c:v>11701</c:v>
                </c:pt>
                <c:pt idx="29">
                  <c:v>13045</c:v>
                </c:pt>
                <c:pt idx="30">
                  <c:v>12087</c:v>
                </c:pt>
                <c:pt idx="31">
                  <c:v>13053</c:v>
                </c:pt>
                <c:pt idx="32">
                  <c:v>12860</c:v>
                </c:pt>
                <c:pt idx="33">
                  <c:v>11795</c:v>
                </c:pt>
                <c:pt idx="34">
                  <c:v>12548</c:v>
                </c:pt>
                <c:pt idx="35">
                  <c:v>11425</c:v>
                </c:pt>
                <c:pt idx="36">
                  <c:v>14953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'附圖1 '!$AX$2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layout>
                <c:manualLayout>
                  <c:x val="-5.0652868945910409E-2"/>
                  <c:y val="-2.080885541481227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0058751898156908E-2"/>
                  <c:y val="4.225645707330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264892951227676E-2"/>
                  <c:y val="4.40929666400395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084469801718409E-2"/>
                  <c:y val="3.629959298565946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3.6968576709796676E-2"/>
                  <c:y val="7.34299516908212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3.0639381722386366E-2"/>
                  <c:y val="2.869793449731827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4026275828275625E-2"/>
                  <c:y val="3.613983034729361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2.9181209095628297E-2"/>
                  <c:y val="2.863402944197192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3.9562295932971323E-2"/>
                  <c:y val="3.301000418425957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4155326240412184E-2"/>
                  <c:y val="3.629959298565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2761872880492435E-2"/>
                  <c:y val="3.217923846475719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2.9278045419923248E-2"/>
                  <c:y val="3.053444406405721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6.3550050698376196E-3"/>
                  <c:y val="-2.360378865685267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'!$BC$27:$BC$63</c:f>
              <c:strCache>
                <c:ptCount val="37"/>
                <c:pt idx="0">
                  <c:v>104/1</c:v>
                </c:pt>
                <c:pt idx="3">
                  <c:v>104/4</c:v>
                </c:pt>
                <c:pt idx="6">
                  <c:v>104/7</c:v>
                </c:pt>
                <c:pt idx="9">
                  <c:v>104/10</c:v>
                </c:pt>
                <c:pt idx="12">
                  <c:v>105/1</c:v>
                </c:pt>
                <c:pt idx="15">
                  <c:v>105/4</c:v>
                </c:pt>
                <c:pt idx="18">
                  <c:v>105/7</c:v>
                </c:pt>
                <c:pt idx="21">
                  <c:v>105/10</c:v>
                </c:pt>
                <c:pt idx="24">
                  <c:v>106/1</c:v>
                </c:pt>
                <c:pt idx="27">
                  <c:v>106/4</c:v>
                </c:pt>
                <c:pt idx="30">
                  <c:v>106/7</c:v>
                </c:pt>
                <c:pt idx="33">
                  <c:v>106/10</c:v>
                </c:pt>
                <c:pt idx="36">
                  <c:v>107/1</c:v>
                </c:pt>
              </c:strCache>
            </c:strRef>
          </c:cat>
          <c:val>
            <c:numRef>
              <c:f>'附圖1 '!$BA$27:$BA$63</c:f>
              <c:numCache>
                <c:formatCode>#,##0_);[Red]\(#,##0\)</c:formatCode>
                <c:ptCount val="37"/>
                <c:pt idx="0">
                  <c:v>14134.245999999999</c:v>
                </c:pt>
                <c:pt idx="1">
                  <c:v>9383.1489999999994</c:v>
                </c:pt>
                <c:pt idx="2">
                  <c:v>13514.628000000001</c:v>
                </c:pt>
                <c:pt idx="3">
                  <c:v>13514.628000000001</c:v>
                </c:pt>
                <c:pt idx="4">
                  <c:v>12778.061</c:v>
                </c:pt>
                <c:pt idx="5">
                  <c:v>13369.029</c:v>
                </c:pt>
                <c:pt idx="6">
                  <c:v>15260.742</c:v>
                </c:pt>
                <c:pt idx="7">
                  <c:v>14640.31</c:v>
                </c:pt>
                <c:pt idx="8">
                  <c:v>12407.145</c:v>
                </c:pt>
                <c:pt idx="9">
                  <c:v>12085.445</c:v>
                </c:pt>
                <c:pt idx="10">
                  <c:v>10928.33</c:v>
                </c:pt>
                <c:pt idx="11">
                  <c:v>12592.200999999999</c:v>
                </c:pt>
                <c:pt idx="12">
                  <c:v>13383.339</c:v>
                </c:pt>
                <c:pt idx="13">
                  <c:v>9413.5869999999995</c:v>
                </c:pt>
                <c:pt idx="14">
                  <c:v>12408.257</c:v>
                </c:pt>
                <c:pt idx="15">
                  <c:v>11245.394</c:v>
                </c:pt>
                <c:pt idx="16">
                  <c:v>11751</c:v>
                </c:pt>
                <c:pt idx="17">
                  <c:v>12248</c:v>
                </c:pt>
                <c:pt idx="18">
                  <c:v>11495</c:v>
                </c:pt>
                <c:pt idx="19">
                  <c:v>12140</c:v>
                </c:pt>
                <c:pt idx="20">
                  <c:v>11426</c:v>
                </c:pt>
                <c:pt idx="21">
                  <c:v>11110</c:v>
                </c:pt>
                <c:pt idx="22">
                  <c:v>12627</c:v>
                </c:pt>
                <c:pt idx="23">
                  <c:v>11297</c:v>
                </c:pt>
                <c:pt idx="24">
                  <c:v>10671</c:v>
                </c:pt>
                <c:pt idx="25">
                  <c:v>10206</c:v>
                </c:pt>
                <c:pt idx="26">
                  <c:v>13008</c:v>
                </c:pt>
                <c:pt idx="27">
                  <c:v>9368</c:v>
                </c:pt>
                <c:pt idx="28">
                  <c:v>10309</c:v>
                </c:pt>
                <c:pt idx="29">
                  <c:v>11139</c:v>
                </c:pt>
                <c:pt idx="30">
                  <c:v>10746</c:v>
                </c:pt>
                <c:pt idx="31">
                  <c:v>11344</c:v>
                </c:pt>
                <c:pt idx="32">
                  <c:v>11480</c:v>
                </c:pt>
                <c:pt idx="33">
                  <c:v>10394</c:v>
                </c:pt>
                <c:pt idx="34">
                  <c:v>11373</c:v>
                </c:pt>
                <c:pt idx="35">
                  <c:v>10385</c:v>
                </c:pt>
                <c:pt idx="36">
                  <c:v>12723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'附圖1 '!$AY$2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0"/>
              <c:layout>
                <c:manualLayout>
                  <c:x val="-1.6439049064238747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8968133535660091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23267577137076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1497218007081438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402630247850268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0232675771370764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6329583108950567E-2"/>
                  <c:y val="-2.090456084293811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'!$BC$27:$BC$63</c:f>
              <c:strCache>
                <c:ptCount val="37"/>
                <c:pt idx="0">
                  <c:v>104/1</c:v>
                </c:pt>
                <c:pt idx="3">
                  <c:v>104/4</c:v>
                </c:pt>
                <c:pt idx="6">
                  <c:v>104/7</c:v>
                </c:pt>
                <c:pt idx="9">
                  <c:v>104/10</c:v>
                </c:pt>
                <c:pt idx="12">
                  <c:v>105/1</c:v>
                </c:pt>
                <c:pt idx="15">
                  <c:v>105/4</c:v>
                </c:pt>
                <c:pt idx="18">
                  <c:v>105/7</c:v>
                </c:pt>
                <c:pt idx="21">
                  <c:v>105/10</c:v>
                </c:pt>
                <c:pt idx="24">
                  <c:v>106/1</c:v>
                </c:pt>
                <c:pt idx="27">
                  <c:v>106/4</c:v>
                </c:pt>
                <c:pt idx="30">
                  <c:v>106/7</c:v>
                </c:pt>
                <c:pt idx="33">
                  <c:v>106/10</c:v>
                </c:pt>
                <c:pt idx="36">
                  <c:v>107/1</c:v>
                </c:pt>
              </c:strCache>
            </c:strRef>
          </c:cat>
          <c:val>
            <c:numRef>
              <c:f>'附圖1 '!$BB$27:$BB$63</c:f>
              <c:numCache>
                <c:formatCode>#,##0_);[Red]\(#,##0\)</c:formatCode>
                <c:ptCount val="37"/>
                <c:pt idx="0">
                  <c:v>523.03399999999999</c:v>
                </c:pt>
                <c:pt idx="1">
                  <c:v>316.33800000000002</c:v>
                </c:pt>
                <c:pt idx="2">
                  <c:v>475.40300000000002</c:v>
                </c:pt>
                <c:pt idx="3">
                  <c:v>475.40300000000002</c:v>
                </c:pt>
                <c:pt idx="4">
                  <c:v>761.50800000000004</c:v>
                </c:pt>
                <c:pt idx="5">
                  <c:v>610.36199999999997</c:v>
                </c:pt>
                <c:pt idx="6">
                  <c:v>612.32100000000003</c:v>
                </c:pt>
                <c:pt idx="7">
                  <c:v>964.87599999999998</c:v>
                </c:pt>
                <c:pt idx="8">
                  <c:v>563.23900000000003</c:v>
                </c:pt>
                <c:pt idx="9">
                  <c:v>719.44399999999996</c:v>
                </c:pt>
                <c:pt idx="10">
                  <c:v>588.1</c:v>
                </c:pt>
                <c:pt idx="11">
                  <c:v>626.75199999999995</c:v>
                </c:pt>
                <c:pt idx="12">
                  <c:v>1113.615</c:v>
                </c:pt>
                <c:pt idx="13">
                  <c:v>674.68499999999995</c:v>
                </c:pt>
                <c:pt idx="14">
                  <c:v>1138.152</c:v>
                </c:pt>
                <c:pt idx="15">
                  <c:v>716.53</c:v>
                </c:pt>
                <c:pt idx="16">
                  <c:v>938.85500000000002</c:v>
                </c:pt>
                <c:pt idx="17">
                  <c:v>986</c:v>
                </c:pt>
                <c:pt idx="18">
                  <c:v>862</c:v>
                </c:pt>
                <c:pt idx="19">
                  <c:v>1069</c:v>
                </c:pt>
                <c:pt idx="20">
                  <c:v>959</c:v>
                </c:pt>
                <c:pt idx="21">
                  <c:v>764</c:v>
                </c:pt>
                <c:pt idx="22">
                  <c:v>918</c:v>
                </c:pt>
                <c:pt idx="23">
                  <c:v>455</c:v>
                </c:pt>
                <c:pt idx="24">
                  <c:v>651</c:v>
                </c:pt>
                <c:pt idx="25">
                  <c:v>677</c:v>
                </c:pt>
                <c:pt idx="26">
                  <c:v>1231</c:v>
                </c:pt>
                <c:pt idx="27">
                  <c:v>636</c:v>
                </c:pt>
                <c:pt idx="28">
                  <c:v>857</c:v>
                </c:pt>
                <c:pt idx="29">
                  <c:v>1229</c:v>
                </c:pt>
                <c:pt idx="30">
                  <c:v>946</c:v>
                </c:pt>
                <c:pt idx="31">
                  <c:v>1289</c:v>
                </c:pt>
                <c:pt idx="32">
                  <c:v>1034</c:v>
                </c:pt>
                <c:pt idx="33">
                  <c:v>1135</c:v>
                </c:pt>
                <c:pt idx="34">
                  <c:v>864</c:v>
                </c:pt>
                <c:pt idx="35">
                  <c:v>781</c:v>
                </c:pt>
                <c:pt idx="36">
                  <c:v>1916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76576"/>
        <c:axId val="100378112"/>
      </c:lineChart>
      <c:catAx>
        <c:axId val="1003765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0378112"/>
        <c:crossesAt val="0"/>
        <c:auto val="1"/>
        <c:lblAlgn val="ctr"/>
        <c:lblOffset val="100"/>
        <c:tickMarkSkip val="1"/>
        <c:noMultiLvlLbl val="1"/>
      </c:catAx>
      <c:valAx>
        <c:axId val="100378112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96097226978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0376576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96487985212571"/>
          <c:y val="1.0144927536231883E-2"/>
          <c:w val="0.6756007393715342"/>
          <c:h val="4.7826086956521741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1.5792442188381266E-2"/>
                  <c:y val="-0.30738913023803061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47.42%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6604402876036435E-2"/>
                  <c:y val="0.37208073128789937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52.58%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附圖2!$AV$3:$AV$4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附圖2!$AW$3:$AW$4</c:f>
              <c:numCache>
                <c:formatCode>0.00_ </c:formatCode>
                <c:ptCount val="2"/>
                <c:pt idx="0">
                  <c:v>47.419900123267617</c:v>
                </c:pt>
                <c:pt idx="1">
                  <c:v>52.580099876732376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3.9189522450633271E-2"/>
                  <c:y val="-0.21837157452092679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69.69%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7881942609522715E-2"/>
                  <c:y val="0.31925809273840772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30.31%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附圖2!$AY$3:$AY$4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附圖2!$AZ$3:$AZ$4</c:f>
              <c:numCache>
                <c:formatCode>0.00_ </c:formatCode>
                <c:ptCount val="2"/>
                <c:pt idx="0">
                  <c:v>69.686283121650234</c:v>
                </c:pt>
                <c:pt idx="1">
                  <c:v>30.313716878349762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133350</xdr:rowOff>
    </xdr:from>
    <xdr:to>
      <xdr:col>13</xdr:col>
      <xdr:colOff>647700</xdr:colOff>
      <xdr:row>28</xdr:row>
      <xdr:rowOff>19050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504825</xdr:colOff>
      <xdr:row>24</xdr:row>
      <xdr:rowOff>66675</xdr:rowOff>
    </xdr:from>
    <xdr:to>
      <xdr:col>8</xdr:col>
      <xdr:colOff>238125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0.78003</cdr:x>
      <cdr:y>0.58189</cdr:y>
    </cdr:from>
    <cdr:to>
      <cdr:x>0.78003</cdr:x>
      <cdr:y>0.82327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390999" y="2571730"/>
          <a:ext cx="0" cy="1066803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0.20305</cdr:x>
      <cdr:y>0.26509</cdr:y>
    </cdr:from>
    <cdr:to>
      <cdr:x>0.28088</cdr:x>
      <cdr:y>0.37069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1143022" y="1171596"/>
          <a:ext cx="438127" cy="46671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0.1745</cdr:x>
      <cdr:y>0.28602</cdr:y>
    </cdr:from>
    <cdr:to>
      <cdr:x>0.26175</cdr:x>
      <cdr:y>0.34623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990602" y="1266835"/>
          <a:ext cx="495310" cy="266678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0.76174</cdr:x>
      <cdr:y>0.55054</cdr:y>
    </cdr:from>
    <cdr:to>
      <cdr:x>0.76175</cdr:x>
      <cdr:y>0.81935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324350" y="2438400"/>
          <a:ext cx="18" cy="11906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701&#34893;&#20132;&#26376;&#22577;&#20316;&#26989;&#27284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NDF (排序)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107年1月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12.81</v>
          </cell>
        </row>
        <row r="18">
          <cell r="E18">
            <v>85.09</v>
          </cell>
        </row>
        <row r="30">
          <cell r="E30">
            <v>2</v>
          </cell>
        </row>
        <row r="33">
          <cell r="E33">
            <v>0.09</v>
          </cell>
        </row>
        <row r="37">
          <cell r="E37">
            <v>0.01</v>
          </cell>
        </row>
        <row r="59">
          <cell r="C59">
            <v>52.580099876732376</v>
          </cell>
          <cell r="D59">
            <v>47.419900123267617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>
        <row r="50">
          <cell r="O50">
            <v>69.686283121650234</v>
          </cell>
        </row>
        <row r="86">
          <cell r="O86">
            <v>30.313716878349762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Normal="85" zoomScaleSheetLayoutView="100" zoomScalePageLayoutView="85" workbookViewId="0">
      <selection activeCell="A6" sqref="A6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6" customWidth="1"/>
    <col min="6" max="16384" width="8.90625" style="1"/>
  </cols>
  <sheetData>
    <row r="1" spans="1:5" ht="30.6">
      <c r="A1" s="183" t="s">
        <v>0</v>
      </c>
      <c r="B1" s="183"/>
      <c r="C1" s="183"/>
      <c r="D1" s="183"/>
      <c r="E1" s="183"/>
    </row>
    <row r="2" spans="1:5" ht="31.2" customHeight="1">
      <c r="A2" s="184" t="s">
        <v>1</v>
      </c>
      <c r="B2" s="184"/>
      <c r="C2" s="184"/>
      <c r="D2" s="184"/>
      <c r="E2" s="184"/>
    </row>
    <row r="3" spans="1:5" ht="19.8">
      <c r="A3" s="185" t="str">
        <f>'[1]匯率(店)'!A2</f>
        <v>107年1月</v>
      </c>
      <c r="B3" s="185"/>
      <c r="C3" s="185"/>
      <c r="D3" s="185"/>
      <c r="E3" s="185"/>
    </row>
    <row r="4" spans="1:5" ht="18" thickBot="1">
      <c r="D4" s="186" t="s">
        <v>5</v>
      </c>
      <c r="E4" s="186"/>
    </row>
    <row r="5" spans="1:5" s="9" customFormat="1" ht="39" customHeight="1">
      <c r="A5" s="4" t="s">
        <v>6</v>
      </c>
      <c r="B5" s="5" t="s">
        <v>7</v>
      </c>
      <c r="C5" s="6"/>
      <c r="D5" s="7"/>
      <c r="E5" s="8"/>
    </row>
    <row r="6" spans="1:5" s="9" customFormat="1" ht="24.75" customHeight="1" thickBot="1">
      <c r="A6" s="10"/>
      <c r="B6" s="11" t="s">
        <v>2</v>
      </c>
      <c r="C6" s="12" t="s">
        <v>3</v>
      </c>
      <c r="D6" s="12" t="s">
        <v>4</v>
      </c>
      <c r="E6" s="13" t="s">
        <v>8</v>
      </c>
    </row>
    <row r="7" spans="1:5" s="9" customFormat="1" ht="28.2" customHeight="1" thickBot="1">
      <c r="A7" s="14" t="s">
        <v>9</v>
      </c>
      <c r="B7" s="15">
        <v>540134</v>
      </c>
      <c r="C7" s="16">
        <v>1375783</v>
      </c>
      <c r="D7" s="17">
        <v>1915917</v>
      </c>
      <c r="E7" s="18">
        <v>12.81</v>
      </c>
    </row>
    <row r="8" spans="1:5" s="9" customFormat="1" ht="28.2" customHeight="1">
      <c r="A8" s="19" t="s">
        <v>10</v>
      </c>
      <c r="B8" s="20">
        <v>539867</v>
      </c>
      <c r="C8" s="20">
        <v>469025</v>
      </c>
      <c r="D8" s="20">
        <v>1008892</v>
      </c>
      <c r="E8" s="21">
        <v>6.75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0">
        <v>0</v>
      </c>
    </row>
    <row r="10" spans="1:5" s="9" customFormat="1" ht="24" hidden="1" customHeight="1">
      <c r="A10" s="19" t="s">
        <v>12</v>
      </c>
      <c r="B10" s="20">
        <v>535857</v>
      </c>
      <c r="C10" s="20">
        <v>286138</v>
      </c>
      <c r="D10" s="20">
        <v>821995</v>
      </c>
      <c r="E10" s="22">
        <v>5.5</v>
      </c>
    </row>
    <row r="11" spans="1:5" s="9" customFormat="1" ht="24" hidden="1" customHeight="1">
      <c r="A11" s="19" t="s">
        <v>13</v>
      </c>
      <c r="B11" s="20">
        <v>1000</v>
      </c>
      <c r="C11" s="20">
        <v>159</v>
      </c>
      <c r="D11" s="20">
        <v>1159</v>
      </c>
      <c r="E11" s="22">
        <v>0.01</v>
      </c>
    </row>
    <row r="12" spans="1:5" s="9" customFormat="1" ht="24" hidden="1" customHeight="1">
      <c r="A12" s="19" t="s">
        <v>14</v>
      </c>
      <c r="B12" s="20">
        <v>3010</v>
      </c>
      <c r="C12" s="20">
        <v>182728</v>
      </c>
      <c r="D12" s="20">
        <v>185738</v>
      </c>
      <c r="E12" s="22">
        <v>1.24</v>
      </c>
    </row>
    <row r="13" spans="1:5" s="9" customFormat="1" ht="25.2" customHeight="1" thickBot="1">
      <c r="A13" s="19" t="s">
        <v>15</v>
      </c>
      <c r="B13" s="20">
        <v>267</v>
      </c>
      <c r="C13" s="20">
        <v>906758</v>
      </c>
      <c r="D13" s="20">
        <v>907025</v>
      </c>
      <c r="E13" s="22">
        <v>6.06</v>
      </c>
    </row>
    <row r="14" spans="1:5" s="9" customFormat="1" ht="24" hidden="1" customHeight="1">
      <c r="A14" s="19" t="s">
        <v>16</v>
      </c>
      <c r="B14" s="20">
        <v>0</v>
      </c>
      <c r="C14" s="20">
        <v>444634</v>
      </c>
      <c r="D14" s="20">
        <v>444634</v>
      </c>
      <c r="E14" s="22">
        <v>2.97</v>
      </c>
    </row>
    <row r="15" spans="1:5" s="9" customFormat="1" ht="24" hidden="1" customHeight="1">
      <c r="A15" s="19" t="s">
        <v>17</v>
      </c>
      <c r="B15" s="20">
        <v>0</v>
      </c>
      <c r="C15" s="20">
        <v>461716</v>
      </c>
      <c r="D15" s="20">
        <v>461716</v>
      </c>
      <c r="E15" s="22">
        <v>3.09</v>
      </c>
    </row>
    <row r="16" spans="1:5" s="9" customFormat="1" ht="24" hidden="1" customHeight="1">
      <c r="A16" s="19" t="s">
        <v>18</v>
      </c>
      <c r="B16" s="20">
        <v>0</v>
      </c>
      <c r="C16" s="20">
        <v>408</v>
      </c>
      <c r="D16" s="20">
        <v>408</v>
      </c>
      <c r="E16" s="23">
        <v>0</v>
      </c>
    </row>
    <row r="17" spans="1:5" s="9" customFormat="1" ht="24" hidden="1" customHeight="1">
      <c r="A17" s="24" t="s">
        <v>19</v>
      </c>
      <c r="B17" s="25">
        <v>267</v>
      </c>
      <c r="C17" s="25">
        <v>0</v>
      </c>
      <c r="D17" s="25">
        <v>267</v>
      </c>
      <c r="E17" s="22">
        <v>0</v>
      </c>
    </row>
    <row r="18" spans="1:5" s="9" customFormat="1" ht="30" customHeight="1" thickBot="1">
      <c r="A18" s="26" t="s">
        <v>20</v>
      </c>
      <c r="B18" s="15">
        <v>7039156</v>
      </c>
      <c r="C18" s="16">
        <v>5684129</v>
      </c>
      <c r="D18" s="17">
        <v>12723285</v>
      </c>
      <c r="E18" s="18">
        <v>85.09</v>
      </c>
    </row>
    <row r="19" spans="1:5" s="9" customFormat="1" ht="30" customHeight="1">
      <c r="A19" s="27" t="s">
        <v>21</v>
      </c>
      <c r="B19" s="20">
        <v>7039156</v>
      </c>
      <c r="C19" s="20">
        <v>5619080</v>
      </c>
      <c r="D19" s="20">
        <v>12658236</v>
      </c>
      <c r="E19" s="22">
        <v>84.65</v>
      </c>
    </row>
    <row r="20" spans="1:5" s="9" customFormat="1" ht="24" hidden="1" customHeight="1">
      <c r="A20" s="19" t="s">
        <v>22</v>
      </c>
      <c r="B20" s="20">
        <v>262463</v>
      </c>
      <c r="C20" s="20">
        <v>1188801</v>
      </c>
      <c r="D20" s="20">
        <v>1451264</v>
      </c>
      <c r="E20" s="22">
        <v>9.7100000000000009</v>
      </c>
    </row>
    <row r="21" spans="1:5" s="9" customFormat="1" ht="24" hidden="1" customHeight="1">
      <c r="A21" s="19" t="s">
        <v>23</v>
      </c>
      <c r="B21" s="20">
        <v>6542929</v>
      </c>
      <c r="C21" s="20">
        <v>3800726</v>
      </c>
      <c r="D21" s="20">
        <v>10343655</v>
      </c>
      <c r="E21" s="22">
        <v>69.17</v>
      </c>
    </row>
    <row r="22" spans="1:5" s="9" customFormat="1" ht="24" hidden="1" customHeight="1">
      <c r="A22" s="19" t="s">
        <v>24</v>
      </c>
      <c r="B22" s="20">
        <v>198188</v>
      </c>
      <c r="C22" s="20">
        <v>20358</v>
      </c>
      <c r="D22" s="20">
        <v>218546</v>
      </c>
      <c r="E22" s="22">
        <v>1.46</v>
      </c>
    </row>
    <row r="23" spans="1:5" s="9" customFormat="1" ht="24" hidden="1" customHeight="1">
      <c r="A23" s="19" t="s">
        <v>25</v>
      </c>
      <c r="B23" s="20">
        <v>17530</v>
      </c>
      <c r="C23" s="20">
        <v>304485</v>
      </c>
      <c r="D23" s="20">
        <v>322015</v>
      </c>
      <c r="E23" s="22">
        <v>2.15</v>
      </c>
    </row>
    <row r="24" spans="1:5" s="9" customFormat="1" ht="24" hidden="1" customHeight="1">
      <c r="A24" s="19" t="s">
        <v>26</v>
      </c>
      <c r="B24" s="20">
        <v>18046</v>
      </c>
      <c r="C24" s="20">
        <v>304710</v>
      </c>
      <c r="D24" s="20">
        <v>322756</v>
      </c>
      <c r="E24" s="22">
        <v>2.16</v>
      </c>
    </row>
    <row r="25" spans="1:5" s="9" customFormat="1" ht="26.4" customHeight="1" thickBot="1">
      <c r="A25" s="19" t="s">
        <v>27</v>
      </c>
      <c r="B25" s="20">
        <v>0</v>
      </c>
      <c r="C25" s="20">
        <v>65049</v>
      </c>
      <c r="D25" s="20">
        <v>65049</v>
      </c>
      <c r="E25" s="22">
        <v>0.44</v>
      </c>
    </row>
    <row r="26" spans="1:5" s="9" customFormat="1" ht="24" hidden="1" customHeight="1">
      <c r="A26" s="19" t="s">
        <v>16</v>
      </c>
      <c r="B26" s="20">
        <v>0</v>
      </c>
      <c r="C26" s="20">
        <v>20411</v>
      </c>
      <c r="D26" s="20">
        <v>20411</v>
      </c>
      <c r="E26" s="22">
        <v>0.14000000000000001</v>
      </c>
    </row>
    <row r="27" spans="1:5" s="9" customFormat="1" ht="24" hidden="1" customHeight="1">
      <c r="A27" s="19" t="s">
        <v>28</v>
      </c>
      <c r="B27" s="20">
        <v>0</v>
      </c>
      <c r="C27" s="20">
        <v>23202</v>
      </c>
      <c r="D27" s="20">
        <v>23202</v>
      </c>
      <c r="E27" s="22">
        <v>0.15</v>
      </c>
    </row>
    <row r="28" spans="1:5" s="9" customFormat="1" ht="24" hidden="1" customHeight="1">
      <c r="A28" s="19" t="s">
        <v>13</v>
      </c>
      <c r="B28" s="20">
        <v>0</v>
      </c>
      <c r="C28" s="20">
        <v>11538</v>
      </c>
      <c r="D28" s="20">
        <v>11538</v>
      </c>
      <c r="E28" s="22">
        <v>0.08</v>
      </c>
    </row>
    <row r="29" spans="1:5" s="9" customFormat="1" ht="24" hidden="1" customHeight="1">
      <c r="A29" s="24" t="s">
        <v>14</v>
      </c>
      <c r="B29" s="25">
        <v>0</v>
      </c>
      <c r="C29" s="25">
        <v>9898</v>
      </c>
      <c r="D29" s="25">
        <v>9898</v>
      </c>
      <c r="E29" s="22">
        <v>7.0000000000000007E-2</v>
      </c>
    </row>
    <row r="30" spans="1:5" s="9" customFormat="1" ht="30" customHeight="1" thickBot="1">
      <c r="A30" s="26" t="s">
        <v>29</v>
      </c>
      <c r="B30" s="17">
        <v>282239</v>
      </c>
      <c r="C30" s="17">
        <v>16580</v>
      </c>
      <c r="D30" s="17">
        <v>298819</v>
      </c>
      <c r="E30" s="18">
        <v>2</v>
      </c>
    </row>
    <row r="31" spans="1:5" s="9" customFormat="1" ht="30" customHeight="1">
      <c r="A31" s="28" t="s">
        <v>10</v>
      </c>
      <c r="B31" s="20">
        <v>256</v>
      </c>
      <c r="C31" s="20">
        <v>1292</v>
      </c>
      <c r="D31" s="20">
        <v>1548</v>
      </c>
      <c r="E31" s="21">
        <v>0.01</v>
      </c>
    </row>
    <row r="32" spans="1:5" s="9" customFormat="1" ht="30" customHeight="1" thickBot="1">
      <c r="A32" s="24" t="s">
        <v>15</v>
      </c>
      <c r="B32" s="25">
        <v>281983</v>
      </c>
      <c r="C32" s="25">
        <v>15288</v>
      </c>
      <c r="D32" s="25">
        <v>297271</v>
      </c>
      <c r="E32" s="22">
        <v>1.99</v>
      </c>
    </row>
    <row r="33" spans="1:5" s="9" customFormat="1" ht="30" customHeight="1" thickBot="1">
      <c r="A33" s="26" t="s">
        <v>30</v>
      </c>
      <c r="B33" s="17">
        <v>685</v>
      </c>
      <c r="C33" s="17">
        <v>11940</v>
      </c>
      <c r="D33" s="17">
        <v>12625</v>
      </c>
      <c r="E33" s="18">
        <v>0.09</v>
      </c>
    </row>
    <row r="34" spans="1:5" s="9" customFormat="1" ht="30" customHeight="1">
      <c r="A34" s="28" t="s">
        <v>10</v>
      </c>
      <c r="B34" s="20">
        <v>0</v>
      </c>
      <c r="C34" s="20">
        <v>7301</v>
      </c>
      <c r="D34" s="20">
        <v>7301</v>
      </c>
      <c r="E34" s="22">
        <v>0.05</v>
      </c>
    </row>
    <row r="35" spans="1:5" s="9" customFormat="1" ht="30" customHeight="1" thickBot="1">
      <c r="A35" s="24" t="s">
        <v>15</v>
      </c>
      <c r="B35" s="25">
        <v>685</v>
      </c>
      <c r="C35" s="25">
        <v>4639</v>
      </c>
      <c r="D35" s="25">
        <v>5324</v>
      </c>
      <c r="E35" s="22">
        <v>0.04</v>
      </c>
    </row>
    <row r="36" spans="1:5" s="9" customFormat="1" ht="30" customHeight="1" thickBot="1">
      <c r="A36" s="29" t="s">
        <v>31</v>
      </c>
      <c r="B36" s="17">
        <v>7862214</v>
      </c>
      <c r="C36" s="17">
        <v>7088432</v>
      </c>
      <c r="D36" s="17">
        <v>14950646</v>
      </c>
      <c r="E36" s="18">
        <v>99.99</v>
      </c>
    </row>
    <row r="37" spans="1:5" s="9" customFormat="1" ht="30" customHeight="1" thickBot="1">
      <c r="A37" s="30" t="s">
        <v>32</v>
      </c>
      <c r="B37" s="17">
        <v>0</v>
      </c>
      <c r="C37" s="17">
        <v>2186</v>
      </c>
      <c r="D37" s="17">
        <v>2186</v>
      </c>
      <c r="E37" s="31">
        <v>0.01</v>
      </c>
    </row>
    <row r="38" spans="1:5" s="9" customFormat="1" ht="24" hidden="1" customHeight="1">
      <c r="A38" s="32" t="s">
        <v>33</v>
      </c>
      <c r="B38" s="20">
        <v>0</v>
      </c>
      <c r="C38" s="20">
        <v>2186</v>
      </c>
      <c r="D38" s="20">
        <v>2186</v>
      </c>
      <c r="E38" s="21">
        <v>0.01</v>
      </c>
    </row>
    <row r="39" spans="1:5" s="9" customFormat="1" ht="24" hidden="1" customHeight="1">
      <c r="A39" s="33" t="s">
        <v>34</v>
      </c>
      <c r="B39" s="20">
        <v>0</v>
      </c>
      <c r="C39" s="20">
        <v>0</v>
      </c>
      <c r="D39" s="20">
        <v>0</v>
      </c>
      <c r="E39" s="34">
        <v>0</v>
      </c>
    </row>
    <row r="40" spans="1:5" s="9" customFormat="1" ht="24" hidden="1" customHeight="1">
      <c r="A40" s="19" t="s">
        <v>35</v>
      </c>
      <c r="B40" s="20">
        <v>0</v>
      </c>
      <c r="C40" s="20">
        <v>0</v>
      </c>
      <c r="D40" s="20">
        <v>0</v>
      </c>
      <c r="E40" s="34">
        <v>0</v>
      </c>
    </row>
    <row r="41" spans="1:5" s="9" customFormat="1" ht="24" hidden="1" customHeight="1">
      <c r="A41" s="35" t="s">
        <v>36</v>
      </c>
      <c r="B41" s="25">
        <v>0</v>
      </c>
      <c r="C41" s="25">
        <v>0</v>
      </c>
      <c r="D41" s="25">
        <v>0</v>
      </c>
      <c r="E41" s="34">
        <v>0</v>
      </c>
    </row>
    <row r="42" spans="1:5" s="9" customFormat="1" ht="30" customHeight="1" thickBot="1">
      <c r="A42" s="30" t="s">
        <v>37</v>
      </c>
      <c r="B42" s="36">
        <v>0</v>
      </c>
      <c r="C42" s="36">
        <v>0</v>
      </c>
      <c r="D42" s="36">
        <v>0</v>
      </c>
      <c r="E42" s="37">
        <v>0</v>
      </c>
    </row>
    <row r="43" spans="1:5" s="9" customFormat="1" ht="24" hidden="1" customHeight="1">
      <c r="A43" s="38" t="s">
        <v>38</v>
      </c>
      <c r="B43" s="20">
        <v>0</v>
      </c>
      <c r="C43" s="20">
        <v>0</v>
      </c>
      <c r="D43" s="20">
        <v>0</v>
      </c>
      <c r="E43" s="34">
        <v>0</v>
      </c>
    </row>
    <row r="44" spans="1:5" s="9" customFormat="1" ht="24" hidden="1" customHeight="1">
      <c r="A44" s="39" t="s">
        <v>39</v>
      </c>
      <c r="B44" s="40">
        <v>0</v>
      </c>
      <c r="C44" s="40">
        <v>0</v>
      </c>
      <c r="D44" s="40">
        <v>0</v>
      </c>
      <c r="E44" s="34">
        <v>0</v>
      </c>
    </row>
    <row r="45" spans="1:5" s="9" customFormat="1" ht="24" hidden="1" customHeight="1">
      <c r="A45" s="41" t="s">
        <v>40</v>
      </c>
      <c r="B45" s="42">
        <v>0</v>
      </c>
      <c r="C45" s="42">
        <v>0</v>
      </c>
      <c r="D45" s="42">
        <v>0</v>
      </c>
      <c r="E45" s="34">
        <v>0</v>
      </c>
    </row>
    <row r="46" spans="1:5" s="9" customFormat="1" ht="30" customHeight="1" thickBot="1">
      <c r="A46" s="29" t="s">
        <v>41</v>
      </c>
      <c r="B46" s="17">
        <v>7862214</v>
      </c>
      <c r="C46" s="17">
        <v>7090618</v>
      </c>
      <c r="D46" s="17">
        <v>14952832</v>
      </c>
      <c r="E46" s="18">
        <v>100</v>
      </c>
    </row>
    <row r="47" spans="1:5" ht="21" customHeight="1">
      <c r="A47" s="2" t="s">
        <v>42</v>
      </c>
      <c r="B47" s="43"/>
      <c r="C47" s="43"/>
      <c r="D47" s="43"/>
      <c r="E47" s="44"/>
    </row>
    <row r="48" spans="1:5" ht="15.6" customHeight="1">
      <c r="A48" s="45" t="s">
        <v>43</v>
      </c>
      <c r="B48" s="45"/>
      <c r="C48" s="45"/>
      <c r="D48" s="45"/>
      <c r="E48" s="45"/>
    </row>
    <row r="49" spans="1:5" ht="19.95" customHeight="1">
      <c r="A49" s="45" t="s">
        <v>44</v>
      </c>
      <c r="B49" s="45"/>
      <c r="C49" s="45"/>
      <c r="D49" s="45"/>
      <c r="E49" s="45"/>
    </row>
    <row r="50" spans="1:5">
      <c r="A50" s="45"/>
      <c r="B50" s="45"/>
      <c r="C50" s="45"/>
      <c r="D50" s="45"/>
      <c r="E50" s="45"/>
    </row>
    <row r="51" spans="1:5">
      <c r="A51" s="45"/>
      <c r="B51" s="45"/>
      <c r="C51" s="45"/>
      <c r="D51" s="45"/>
      <c r="E51" s="45"/>
    </row>
    <row r="52" spans="1:5">
      <c r="A52" s="45"/>
      <c r="B52" s="45"/>
      <c r="C52" s="45"/>
      <c r="D52" s="45"/>
      <c r="E52" s="45"/>
    </row>
    <row r="53" spans="1:5">
      <c r="A53" s="45"/>
      <c r="B53" s="45"/>
      <c r="C53" s="45"/>
      <c r="D53" s="45"/>
      <c r="E53" s="45"/>
    </row>
    <row r="54" spans="1:5">
      <c r="A54" s="1"/>
      <c r="B54" s="45"/>
      <c r="C54" s="45"/>
      <c r="D54" s="45"/>
      <c r="E54" s="45"/>
    </row>
    <row r="55" spans="1:5" ht="28.2">
      <c r="A55" s="184" t="s">
        <v>45</v>
      </c>
      <c r="B55" s="184"/>
      <c r="C55" s="184"/>
      <c r="D55" s="184"/>
      <c r="E55" s="184"/>
    </row>
    <row r="56" spans="1:5" ht="28.8" thickBot="1">
      <c r="A56" s="1"/>
      <c r="B56" s="46"/>
      <c r="C56" s="46"/>
      <c r="D56" s="186" t="s">
        <v>5</v>
      </c>
      <c r="E56" s="186"/>
    </row>
    <row r="57" spans="1:5" ht="41.4" customHeight="1">
      <c r="A57" s="178" t="s">
        <v>46</v>
      </c>
      <c r="B57" s="179"/>
      <c r="C57" s="47" t="s">
        <v>2</v>
      </c>
      <c r="D57" s="48" t="s">
        <v>47</v>
      </c>
      <c r="E57" s="49" t="s">
        <v>4</v>
      </c>
    </row>
    <row r="58" spans="1:5" ht="35.4" customHeight="1">
      <c r="A58" s="180" t="s">
        <v>48</v>
      </c>
      <c r="B58" s="50" t="s">
        <v>49</v>
      </c>
      <c r="C58" s="51">
        <f>B46</f>
        <v>7862214</v>
      </c>
      <c r="D58" s="51">
        <f>C46</f>
        <v>7090618</v>
      </c>
      <c r="E58" s="52">
        <f>C58+D58</f>
        <v>14952832</v>
      </c>
    </row>
    <row r="59" spans="1:5" ht="35.4" customHeight="1">
      <c r="A59" s="181"/>
      <c r="B59" s="50" t="s">
        <v>50</v>
      </c>
      <c r="C59" s="53">
        <f>(C58/$E$58)*100</f>
        <v>52.580099876732376</v>
      </c>
      <c r="D59" s="53">
        <f>(D58/$E$58)*100</f>
        <v>47.419900123267617</v>
      </c>
      <c r="E59" s="54">
        <f>(E58/$E$58)*100</f>
        <v>100</v>
      </c>
    </row>
    <row r="60" spans="1:5" ht="35.4" customHeight="1">
      <c r="A60" s="180" t="s">
        <v>51</v>
      </c>
      <c r="B60" s="50" t="s">
        <v>49</v>
      </c>
      <c r="C60" s="51">
        <v>6041663</v>
      </c>
      <c r="D60" s="51">
        <v>5383356</v>
      </c>
      <c r="E60" s="52">
        <v>11425019</v>
      </c>
    </row>
    <row r="61" spans="1:5" ht="35.4" customHeight="1">
      <c r="A61" s="181"/>
      <c r="B61" s="55" t="s">
        <v>50</v>
      </c>
      <c r="C61" s="53">
        <v>52.880988644307727</v>
      </c>
      <c r="D61" s="53">
        <v>47.119011355692273</v>
      </c>
      <c r="E61" s="54">
        <v>100</v>
      </c>
    </row>
    <row r="62" spans="1:5" ht="35.4" customHeight="1">
      <c r="A62" s="180" t="s">
        <v>52</v>
      </c>
      <c r="B62" s="56" t="s">
        <v>53</v>
      </c>
      <c r="C62" s="57">
        <f>C58-C60</f>
        <v>1820551</v>
      </c>
      <c r="D62" s="57">
        <f>D58-D60</f>
        <v>1707262</v>
      </c>
      <c r="E62" s="58">
        <f>E58-E60</f>
        <v>3527813</v>
      </c>
    </row>
    <row r="63" spans="1:5" ht="35.4" customHeight="1" thickBot="1">
      <c r="A63" s="182"/>
      <c r="B63" s="59" t="s">
        <v>54</v>
      </c>
      <c r="C63" s="60">
        <f>(C62/C60)*100</f>
        <v>30.133276218815912</v>
      </c>
      <c r="D63" s="60">
        <f>(D62/D60)*100</f>
        <v>31.713711669820832</v>
      </c>
      <c r="E63" s="61">
        <f>(E62/E60)*100</f>
        <v>30.877961778444309</v>
      </c>
    </row>
    <row r="64" spans="1:5" ht="16.95" customHeight="1">
      <c r="A64" s="1"/>
      <c r="B64" s="62"/>
      <c r="C64" s="62"/>
      <c r="D64" s="62"/>
      <c r="E64" s="62"/>
    </row>
    <row r="65" spans="1:5" ht="32.4" customHeight="1">
      <c r="A65" s="63"/>
      <c r="B65" s="64"/>
      <c r="C65" s="64"/>
      <c r="D65" s="64"/>
      <c r="E65" s="65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I49"/>
  <sheetViews>
    <sheetView view="pageBreakPreview" topLeftCell="A34" zoomScaleNormal="85" zoomScaleSheetLayoutView="100" zoomScalePageLayoutView="85" workbookViewId="0">
      <selection activeCell="A6" sqref="A6"/>
    </sheetView>
  </sheetViews>
  <sheetFormatPr defaultColWidth="8.90625" defaultRowHeight="16.2"/>
  <cols>
    <col min="1" max="1" width="51.81640625" style="73" customWidth="1"/>
    <col min="2" max="2" width="13.6328125" style="74" customWidth="1"/>
    <col min="3" max="3" width="11" style="74" customWidth="1"/>
    <col min="4" max="4" width="13.08984375" style="75" customWidth="1"/>
    <col min="5" max="5" width="10.81640625" style="143" customWidth="1"/>
    <col min="6" max="6" width="13.36328125" style="72" customWidth="1"/>
    <col min="7" max="7" width="10.90625" style="67" customWidth="1"/>
    <col min="8" max="16384" width="8.90625" style="67"/>
  </cols>
  <sheetData>
    <row r="1" spans="1:7" ht="30.6">
      <c r="A1" s="187" t="s">
        <v>55</v>
      </c>
      <c r="B1" s="187"/>
      <c r="C1" s="187"/>
      <c r="D1" s="187"/>
      <c r="E1" s="187"/>
      <c r="F1" s="187"/>
      <c r="G1" s="187"/>
    </row>
    <row r="2" spans="1:7">
      <c r="A2" s="188"/>
      <c r="B2" s="188"/>
      <c r="C2" s="188"/>
      <c r="D2" s="188"/>
      <c r="E2" s="188"/>
      <c r="F2" s="188"/>
      <c r="G2" s="188"/>
    </row>
    <row r="3" spans="1:7">
      <c r="A3" s="68"/>
      <c r="B3" s="69"/>
      <c r="C3" s="69"/>
      <c r="D3" s="70"/>
      <c r="E3" s="71"/>
    </row>
    <row r="4" spans="1:7" ht="16.8" thickBot="1">
      <c r="E4" s="76"/>
      <c r="F4" s="77" t="s">
        <v>56</v>
      </c>
    </row>
    <row r="5" spans="1:7" s="81" customFormat="1" ht="22.2">
      <c r="A5" s="78" t="s">
        <v>57</v>
      </c>
      <c r="B5" s="189" t="s">
        <v>58</v>
      </c>
      <c r="C5" s="190"/>
      <c r="D5" s="191" t="s">
        <v>51</v>
      </c>
      <c r="E5" s="192"/>
      <c r="F5" s="79" t="s">
        <v>59</v>
      </c>
      <c r="G5" s="80"/>
    </row>
    <row r="6" spans="1:7" s="81" customFormat="1" ht="16.8" thickBot="1">
      <c r="A6" s="82"/>
      <c r="B6" s="83" t="s">
        <v>60</v>
      </c>
      <c r="C6" s="84" t="s">
        <v>61</v>
      </c>
      <c r="D6" s="83" t="s">
        <v>60</v>
      </c>
      <c r="E6" s="85" t="s">
        <v>61</v>
      </c>
      <c r="F6" s="86" t="s">
        <v>62</v>
      </c>
      <c r="G6" s="87" t="s">
        <v>63</v>
      </c>
    </row>
    <row r="7" spans="1:7" s="81" customFormat="1" ht="24" customHeight="1" thickBot="1">
      <c r="A7" s="88" t="s">
        <v>64</v>
      </c>
      <c r="B7" s="89">
        <v>1915917</v>
      </c>
      <c r="C7" s="90">
        <v>12.81</v>
      </c>
      <c r="D7" s="89">
        <v>780805</v>
      </c>
      <c r="E7" s="90">
        <v>6.83</v>
      </c>
      <c r="F7" s="91">
        <f t="shared" ref="F7:F46" si="0">B7-D7</f>
        <v>1135112</v>
      </c>
      <c r="G7" s="92">
        <f t="shared" ref="G7:G38" si="1">(F7/D7)*100</f>
        <v>145.37714282055057</v>
      </c>
    </row>
    <row r="8" spans="1:7" s="81" customFormat="1" ht="24" customHeight="1">
      <c r="A8" s="93" t="s">
        <v>21</v>
      </c>
      <c r="B8" s="94">
        <v>1008892</v>
      </c>
      <c r="C8" s="95">
        <v>6.75</v>
      </c>
      <c r="D8" s="94">
        <v>328386</v>
      </c>
      <c r="E8" s="95">
        <v>2.87</v>
      </c>
      <c r="F8" s="96">
        <f t="shared" si="0"/>
        <v>680506</v>
      </c>
      <c r="G8" s="97">
        <f t="shared" si="1"/>
        <v>207.22747011139327</v>
      </c>
    </row>
    <row r="9" spans="1:7" s="81" customFormat="1" ht="24" customHeight="1">
      <c r="A9" s="98" t="s">
        <v>11</v>
      </c>
      <c r="B9" s="99">
        <v>0</v>
      </c>
      <c r="C9" s="100">
        <v>0</v>
      </c>
      <c r="D9" s="99">
        <v>0</v>
      </c>
      <c r="E9" s="100">
        <v>0</v>
      </c>
      <c r="F9" s="101">
        <f t="shared" si="0"/>
        <v>0</v>
      </c>
      <c r="G9" s="102">
        <v>0</v>
      </c>
    </row>
    <row r="10" spans="1:7" s="81" customFormat="1" ht="24" customHeight="1">
      <c r="A10" s="98" t="s">
        <v>12</v>
      </c>
      <c r="B10" s="99">
        <v>821995</v>
      </c>
      <c r="C10" s="103">
        <v>5.5</v>
      </c>
      <c r="D10" s="99">
        <v>291563</v>
      </c>
      <c r="E10" s="103">
        <v>2.5499999999999998</v>
      </c>
      <c r="F10" s="101">
        <f t="shared" si="0"/>
        <v>530432</v>
      </c>
      <c r="G10" s="104">
        <f t="shared" si="1"/>
        <v>181.9270620757778</v>
      </c>
    </row>
    <row r="11" spans="1:7" s="81" customFormat="1" ht="24" customHeight="1">
      <c r="A11" s="98" t="s">
        <v>65</v>
      </c>
      <c r="B11" s="99">
        <v>1159</v>
      </c>
      <c r="C11" s="103">
        <v>0.01</v>
      </c>
      <c r="D11" s="99">
        <v>299</v>
      </c>
      <c r="E11" s="100">
        <v>0</v>
      </c>
      <c r="F11" s="101">
        <f t="shared" si="0"/>
        <v>860</v>
      </c>
      <c r="G11" s="105">
        <f t="shared" si="1"/>
        <v>287.62541806020067</v>
      </c>
    </row>
    <row r="12" spans="1:7" s="81" customFormat="1" ht="24" customHeight="1">
      <c r="A12" s="98" t="s">
        <v>14</v>
      </c>
      <c r="B12" s="99">
        <v>185738</v>
      </c>
      <c r="C12" s="103">
        <v>1.24</v>
      </c>
      <c r="D12" s="99">
        <v>36524</v>
      </c>
      <c r="E12" s="103">
        <v>0.32</v>
      </c>
      <c r="F12" s="101">
        <f t="shared" si="0"/>
        <v>149214</v>
      </c>
      <c r="G12" s="105">
        <f t="shared" si="1"/>
        <v>408.5368524805607</v>
      </c>
    </row>
    <row r="13" spans="1:7" s="81" customFormat="1" ht="24" customHeight="1">
      <c r="A13" s="98" t="s">
        <v>66</v>
      </c>
      <c r="B13" s="99">
        <v>907025</v>
      </c>
      <c r="C13" s="103">
        <v>6.06</v>
      </c>
      <c r="D13" s="99">
        <v>452419</v>
      </c>
      <c r="E13" s="103">
        <v>3.96</v>
      </c>
      <c r="F13" s="101">
        <f t="shared" si="0"/>
        <v>454606</v>
      </c>
      <c r="G13" s="104">
        <f t="shared" si="1"/>
        <v>100.4834014486571</v>
      </c>
    </row>
    <row r="14" spans="1:7" s="81" customFormat="1" ht="24" customHeight="1">
      <c r="A14" s="98" t="s">
        <v>67</v>
      </c>
      <c r="B14" s="99">
        <v>444634</v>
      </c>
      <c r="C14" s="103">
        <v>2.97</v>
      </c>
      <c r="D14" s="99">
        <v>193907</v>
      </c>
      <c r="E14" s="103">
        <v>1.7</v>
      </c>
      <c r="F14" s="101">
        <f t="shared" si="0"/>
        <v>250727</v>
      </c>
      <c r="G14" s="106">
        <f t="shared" si="1"/>
        <v>129.30270696777322</v>
      </c>
    </row>
    <row r="15" spans="1:7" s="81" customFormat="1" ht="24" customHeight="1">
      <c r="A15" s="98" t="s">
        <v>68</v>
      </c>
      <c r="B15" s="99">
        <v>461716</v>
      </c>
      <c r="C15" s="103">
        <v>3.09</v>
      </c>
      <c r="D15" s="99">
        <v>258346</v>
      </c>
      <c r="E15" s="103">
        <v>2.2599999999999998</v>
      </c>
      <c r="F15" s="101">
        <f t="shared" si="0"/>
        <v>203370</v>
      </c>
      <c r="G15" s="106">
        <f t="shared" si="1"/>
        <v>78.720011147840495</v>
      </c>
    </row>
    <row r="16" spans="1:7" s="81" customFormat="1" ht="24" customHeight="1">
      <c r="A16" s="98" t="s">
        <v>13</v>
      </c>
      <c r="B16" s="99">
        <v>408</v>
      </c>
      <c r="C16" s="100">
        <v>0</v>
      </c>
      <c r="D16" s="99">
        <v>0</v>
      </c>
      <c r="E16" s="100">
        <v>0</v>
      </c>
      <c r="F16" s="101">
        <f t="shared" si="0"/>
        <v>408</v>
      </c>
      <c r="G16" s="100">
        <v>0</v>
      </c>
    </row>
    <row r="17" spans="1:7" s="81" customFormat="1" ht="24" customHeight="1" thickBot="1">
      <c r="A17" s="107" t="s">
        <v>14</v>
      </c>
      <c r="B17" s="108">
        <v>267</v>
      </c>
      <c r="C17" s="100">
        <v>0</v>
      </c>
      <c r="D17" s="108">
        <v>166</v>
      </c>
      <c r="E17" s="100">
        <v>0</v>
      </c>
      <c r="F17" s="109">
        <f t="shared" si="0"/>
        <v>101</v>
      </c>
      <c r="G17" s="110">
        <f t="shared" si="1"/>
        <v>60.843373493975903</v>
      </c>
    </row>
    <row r="18" spans="1:7" s="81" customFormat="1" ht="24" customHeight="1" thickBot="1">
      <c r="A18" s="88" t="s">
        <v>69</v>
      </c>
      <c r="B18" s="89">
        <v>12723285</v>
      </c>
      <c r="C18" s="90">
        <v>85.09</v>
      </c>
      <c r="D18" s="89">
        <v>10385172</v>
      </c>
      <c r="E18" s="90">
        <v>90.9</v>
      </c>
      <c r="F18" s="91">
        <f t="shared" si="0"/>
        <v>2338113</v>
      </c>
      <c r="G18" s="92">
        <f t="shared" si="1"/>
        <v>22.513955474208807</v>
      </c>
    </row>
    <row r="19" spans="1:7" s="81" customFormat="1" ht="24" customHeight="1">
      <c r="A19" s="93" t="s">
        <v>21</v>
      </c>
      <c r="B19" s="94">
        <v>12658236</v>
      </c>
      <c r="C19" s="95">
        <v>84.65</v>
      </c>
      <c r="D19" s="94">
        <v>10342434</v>
      </c>
      <c r="E19" s="95">
        <v>90.53</v>
      </c>
      <c r="F19" s="111">
        <f t="shared" si="0"/>
        <v>2315802</v>
      </c>
      <c r="G19" s="104">
        <f t="shared" si="1"/>
        <v>22.391266891333316</v>
      </c>
    </row>
    <row r="20" spans="1:7" s="81" customFormat="1" ht="24" customHeight="1">
      <c r="A20" s="98" t="s">
        <v>70</v>
      </c>
      <c r="B20" s="99">
        <v>1451264</v>
      </c>
      <c r="C20" s="103">
        <v>9.7100000000000009</v>
      </c>
      <c r="D20" s="99">
        <v>882889</v>
      </c>
      <c r="E20" s="103">
        <v>7.73</v>
      </c>
      <c r="F20" s="96">
        <f t="shared" si="0"/>
        <v>568375</v>
      </c>
      <c r="G20" s="104">
        <f t="shared" si="1"/>
        <v>64.376722328627949</v>
      </c>
    </row>
    <row r="21" spans="1:7" s="81" customFormat="1" ht="24" customHeight="1">
      <c r="A21" s="98" t="s">
        <v>23</v>
      </c>
      <c r="B21" s="99">
        <v>10343655</v>
      </c>
      <c r="C21" s="103">
        <v>69.17</v>
      </c>
      <c r="D21" s="99">
        <v>8940964</v>
      </c>
      <c r="E21" s="103">
        <v>78.260000000000005</v>
      </c>
      <c r="F21" s="101">
        <f t="shared" si="0"/>
        <v>1402691</v>
      </c>
      <c r="G21" s="104">
        <f t="shared" si="1"/>
        <v>15.688364252445261</v>
      </c>
    </row>
    <row r="22" spans="1:7" s="81" customFormat="1" ht="24" customHeight="1">
      <c r="A22" s="98" t="s">
        <v>24</v>
      </c>
      <c r="B22" s="99">
        <v>218546</v>
      </c>
      <c r="C22" s="103">
        <v>1.46</v>
      </c>
      <c r="D22" s="99">
        <v>144746</v>
      </c>
      <c r="E22" s="103">
        <v>1.27</v>
      </c>
      <c r="F22" s="101">
        <f t="shared" si="0"/>
        <v>73800</v>
      </c>
      <c r="G22" s="104">
        <f t="shared" si="1"/>
        <v>50.985864894366685</v>
      </c>
    </row>
    <row r="23" spans="1:7" s="81" customFormat="1" ht="24" customHeight="1">
      <c r="A23" s="98" t="s">
        <v>25</v>
      </c>
      <c r="B23" s="99">
        <v>322015</v>
      </c>
      <c r="C23" s="103">
        <v>2.15</v>
      </c>
      <c r="D23" s="99">
        <v>196233</v>
      </c>
      <c r="E23" s="103">
        <v>1.72</v>
      </c>
      <c r="F23" s="101">
        <f t="shared" si="0"/>
        <v>125782</v>
      </c>
      <c r="G23" s="104">
        <f t="shared" si="1"/>
        <v>64.098291316954843</v>
      </c>
    </row>
    <row r="24" spans="1:7" s="81" customFormat="1" ht="24" customHeight="1">
      <c r="A24" s="98" t="s">
        <v>26</v>
      </c>
      <c r="B24" s="99">
        <v>322756</v>
      </c>
      <c r="C24" s="103">
        <v>2.16</v>
      </c>
      <c r="D24" s="99">
        <v>177602</v>
      </c>
      <c r="E24" s="103">
        <v>1.55</v>
      </c>
      <c r="F24" s="101">
        <f t="shared" si="0"/>
        <v>145154</v>
      </c>
      <c r="G24" s="104">
        <f t="shared" si="1"/>
        <v>81.729935473699626</v>
      </c>
    </row>
    <row r="25" spans="1:7" s="81" customFormat="1" ht="24" customHeight="1">
      <c r="A25" s="98" t="s">
        <v>27</v>
      </c>
      <c r="B25" s="99">
        <v>65049</v>
      </c>
      <c r="C25" s="103">
        <v>0.44</v>
      </c>
      <c r="D25" s="99">
        <v>42738</v>
      </c>
      <c r="E25" s="103">
        <v>0.37</v>
      </c>
      <c r="F25" s="101">
        <f t="shared" si="0"/>
        <v>22311</v>
      </c>
      <c r="G25" s="104">
        <f t="shared" si="1"/>
        <v>52.204127474378772</v>
      </c>
    </row>
    <row r="26" spans="1:7" s="81" customFormat="1" ht="24" customHeight="1">
      <c r="A26" s="98" t="s">
        <v>71</v>
      </c>
      <c r="B26" s="99">
        <v>20411</v>
      </c>
      <c r="C26" s="103">
        <v>0.14000000000000001</v>
      </c>
      <c r="D26" s="99">
        <v>14608</v>
      </c>
      <c r="E26" s="103">
        <v>0.13</v>
      </c>
      <c r="F26" s="101">
        <f t="shared" si="0"/>
        <v>5803</v>
      </c>
      <c r="G26" s="104">
        <f t="shared" si="1"/>
        <v>39.72480832420591</v>
      </c>
    </row>
    <row r="27" spans="1:7" s="81" customFormat="1" ht="24" customHeight="1">
      <c r="A27" s="98" t="s">
        <v>68</v>
      </c>
      <c r="B27" s="99">
        <v>23202</v>
      </c>
      <c r="C27" s="103">
        <v>0.15</v>
      </c>
      <c r="D27" s="99">
        <v>14813</v>
      </c>
      <c r="E27" s="103">
        <v>0.13</v>
      </c>
      <c r="F27" s="101">
        <f t="shared" si="0"/>
        <v>8389</v>
      </c>
      <c r="G27" s="104">
        <f t="shared" si="1"/>
        <v>56.63268750421927</v>
      </c>
    </row>
    <row r="28" spans="1:7" s="81" customFormat="1" ht="24" customHeight="1">
      <c r="A28" s="98" t="s">
        <v>13</v>
      </c>
      <c r="B28" s="99">
        <v>11538</v>
      </c>
      <c r="C28" s="103">
        <v>0.08</v>
      </c>
      <c r="D28" s="99">
        <v>7477</v>
      </c>
      <c r="E28" s="103">
        <v>0.06</v>
      </c>
      <c r="F28" s="101">
        <f t="shared" si="0"/>
        <v>4061</v>
      </c>
      <c r="G28" s="105">
        <f t="shared" si="1"/>
        <v>54.313227230172537</v>
      </c>
    </row>
    <row r="29" spans="1:7" s="81" customFormat="1" ht="24" customHeight="1" thickBot="1">
      <c r="A29" s="107" t="s">
        <v>14</v>
      </c>
      <c r="B29" s="112">
        <v>9898</v>
      </c>
      <c r="C29" s="103">
        <v>7.0000000000000007E-2</v>
      </c>
      <c r="D29" s="112">
        <v>5840</v>
      </c>
      <c r="E29" s="103">
        <v>0.05</v>
      </c>
      <c r="F29" s="109">
        <f t="shared" si="0"/>
        <v>4058</v>
      </c>
      <c r="G29" s="105">
        <f t="shared" si="1"/>
        <v>69.486301369863014</v>
      </c>
    </row>
    <row r="30" spans="1:7" s="81" customFormat="1" ht="24" customHeight="1" thickBot="1">
      <c r="A30" s="88" t="s">
        <v>72</v>
      </c>
      <c r="B30" s="89">
        <v>298819</v>
      </c>
      <c r="C30" s="90">
        <v>2</v>
      </c>
      <c r="D30" s="89">
        <v>251595</v>
      </c>
      <c r="E30" s="90">
        <v>2.2000000000000002</v>
      </c>
      <c r="F30" s="91">
        <f t="shared" si="0"/>
        <v>47224</v>
      </c>
      <c r="G30" s="92">
        <f t="shared" si="1"/>
        <v>18.769848367415886</v>
      </c>
    </row>
    <row r="31" spans="1:7" s="81" customFormat="1" ht="24" customHeight="1">
      <c r="A31" s="93" t="s">
        <v>21</v>
      </c>
      <c r="B31" s="94">
        <v>1548</v>
      </c>
      <c r="C31" s="113">
        <v>0.01</v>
      </c>
      <c r="D31" s="94">
        <v>209</v>
      </c>
      <c r="E31" s="113">
        <v>0</v>
      </c>
      <c r="F31" s="96">
        <f t="shared" si="0"/>
        <v>1339</v>
      </c>
      <c r="G31" s="114">
        <f t="shared" si="1"/>
        <v>640.66985645933016</v>
      </c>
    </row>
    <row r="32" spans="1:7" s="81" customFormat="1" ht="24" customHeight="1" thickBot="1">
      <c r="A32" s="107" t="s">
        <v>66</v>
      </c>
      <c r="B32" s="115">
        <v>297271</v>
      </c>
      <c r="C32" s="116">
        <v>1.99</v>
      </c>
      <c r="D32" s="115">
        <v>251386</v>
      </c>
      <c r="E32" s="116">
        <v>2.2000000000000002</v>
      </c>
      <c r="F32" s="101">
        <f t="shared" si="0"/>
        <v>45885</v>
      </c>
      <c r="G32" s="114">
        <f t="shared" si="1"/>
        <v>18.252806441090595</v>
      </c>
    </row>
    <row r="33" spans="1:9" s="81" customFormat="1" ht="24" customHeight="1" thickBot="1">
      <c r="A33" s="88" t="s">
        <v>73</v>
      </c>
      <c r="B33" s="89">
        <v>12625</v>
      </c>
      <c r="C33" s="90">
        <v>0.09</v>
      </c>
      <c r="D33" s="89">
        <v>6403</v>
      </c>
      <c r="E33" s="90">
        <v>0.06</v>
      </c>
      <c r="F33" s="91">
        <f t="shared" si="0"/>
        <v>6222</v>
      </c>
      <c r="G33" s="92">
        <f t="shared" si="1"/>
        <v>97.173200062470727</v>
      </c>
    </row>
    <row r="34" spans="1:9" s="81" customFormat="1" ht="24" customHeight="1">
      <c r="A34" s="93" t="s">
        <v>21</v>
      </c>
      <c r="B34" s="94">
        <v>7301</v>
      </c>
      <c r="C34" s="95">
        <v>0.05</v>
      </c>
      <c r="D34" s="94">
        <v>4130</v>
      </c>
      <c r="E34" s="95">
        <v>0.04</v>
      </c>
      <c r="F34" s="101">
        <f t="shared" si="0"/>
        <v>3171</v>
      </c>
      <c r="G34" s="97">
        <f t="shared" si="1"/>
        <v>76.779661016949149</v>
      </c>
    </row>
    <row r="35" spans="1:9" s="81" customFormat="1" ht="24" customHeight="1" thickBot="1">
      <c r="A35" s="107" t="s">
        <v>27</v>
      </c>
      <c r="B35" s="115">
        <v>5324</v>
      </c>
      <c r="C35" s="103">
        <v>0.04</v>
      </c>
      <c r="D35" s="115">
        <v>2273</v>
      </c>
      <c r="E35" s="103">
        <v>0.02</v>
      </c>
      <c r="F35" s="101">
        <f t="shared" si="0"/>
        <v>3051</v>
      </c>
      <c r="G35" s="114">
        <f t="shared" si="1"/>
        <v>134.22789265288168</v>
      </c>
    </row>
    <row r="36" spans="1:9" s="81" customFormat="1" ht="24" customHeight="1" thickBot="1">
      <c r="A36" s="117" t="s">
        <v>74</v>
      </c>
      <c r="B36" s="89">
        <v>14950646</v>
      </c>
      <c r="C36" s="90">
        <v>99.99</v>
      </c>
      <c r="D36" s="89">
        <v>11423975</v>
      </c>
      <c r="E36" s="90">
        <v>99.99</v>
      </c>
      <c r="F36" s="91">
        <f t="shared" si="0"/>
        <v>3526671</v>
      </c>
      <c r="G36" s="92">
        <f t="shared" si="1"/>
        <v>30.870787094684644</v>
      </c>
    </row>
    <row r="37" spans="1:9" s="121" customFormat="1" ht="24" customHeight="1" thickBot="1">
      <c r="A37" s="118" t="s">
        <v>32</v>
      </c>
      <c r="B37" s="119">
        <v>2186</v>
      </c>
      <c r="C37" s="120">
        <v>0.01</v>
      </c>
      <c r="D37" s="119">
        <v>1044</v>
      </c>
      <c r="E37" s="120">
        <v>0.01</v>
      </c>
      <c r="F37" s="91">
        <f t="shared" si="0"/>
        <v>1142</v>
      </c>
      <c r="G37" s="92">
        <f t="shared" si="1"/>
        <v>109.38697318007662</v>
      </c>
    </row>
    <row r="38" spans="1:9" s="81" customFormat="1" ht="24" customHeight="1">
      <c r="A38" s="122" t="s">
        <v>75</v>
      </c>
      <c r="B38" s="123">
        <v>2186</v>
      </c>
      <c r="C38" s="124">
        <v>0.01</v>
      </c>
      <c r="D38" s="123">
        <v>1044</v>
      </c>
      <c r="E38" s="124">
        <v>0.01</v>
      </c>
      <c r="F38" s="96">
        <f t="shared" si="0"/>
        <v>1142</v>
      </c>
      <c r="G38" s="97">
        <f t="shared" si="1"/>
        <v>109.38697318007662</v>
      </c>
    </row>
    <row r="39" spans="1:9" s="81" customFormat="1" ht="24" customHeight="1">
      <c r="A39" s="98" t="s">
        <v>76</v>
      </c>
      <c r="B39" s="99">
        <v>0</v>
      </c>
      <c r="C39" s="125">
        <v>0</v>
      </c>
      <c r="D39" s="99">
        <v>0</v>
      </c>
      <c r="E39" s="125">
        <v>0</v>
      </c>
      <c r="F39" s="101">
        <f t="shared" si="0"/>
        <v>0</v>
      </c>
      <c r="G39" s="102">
        <v>0</v>
      </c>
    </row>
    <row r="40" spans="1:9" s="81" customFormat="1" ht="24" customHeight="1">
      <c r="A40" s="122" t="s">
        <v>77</v>
      </c>
      <c r="B40" s="99">
        <v>0</v>
      </c>
      <c r="C40" s="125">
        <v>0</v>
      </c>
      <c r="D40" s="99">
        <v>0</v>
      </c>
      <c r="E40" s="125">
        <v>0</v>
      </c>
      <c r="F40" s="109">
        <f t="shared" si="0"/>
        <v>0</v>
      </c>
      <c r="G40" s="102">
        <v>0</v>
      </c>
    </row>
    <row r="41" spans="1:9" s="81" customFormat="1" ht="24" customHeight="1" thickBot="1">
      <c r="A41" s="107" t="s">
        <v>78</v>
      </c>
      <c r="B41" s="112">
        <v>0</v>
      </c>
      <c r="C41" s="126">
        <v>0</v>
      </c>
      <c r="D41" s="112">
        <v>0</v>
      </c>
      <c r="E41" s="126">
        <v>0</v>
      </c>
      <c r="F41" s="112">
        <f t="shared" si="0"/>
        <v>0</v>
      </c>
      <c r="G41" s="102">
        <v>0</v>
      </c>
    </row>
    <row r="42" spans="1:9" s="81" customFormat="1" ht="24" customHeight="1" thickBot="1">
      <c r="A42" s="88" t="s">
        <v>79</v>
      </c>
      <c r="B42" s="89">
        <v>0</v>
      </c>
      <c r="C42" s="127">
        <v>0</v>
      </c>
      <c r="D42" s="89">
        <v>0</v>
      </c>
      <c r="E42" s="127">
        <v>0</v>
      </c>
      <c r="F42" s="91">
        <f t="shared" si="0"/>
        <v>0</v>
      </c>
      <c r="G42" s="128">
        <f>C42-E42</f>
        <v>0</v>
      </c>
    </row>
    <row r="43" spans="1:9" s="81" customFormat="1" ht="24" customHeight="1">
      <c r="A43" s="93" t="s">
        <v>70</v>
      </c>
      <c r="B43" s="129">
        <v>0</v>
      </c>
      <c r="C43" s="130">
        <v>0</v>
      </c>
      <c r="D43" s="129">
        <v>0</v>
      </c>
      <c r="E43" s="130">
        <v>0</v>
      </c>
      <c r="F43" s="101">
        <f t="shared" si="0"/>
        <v>0</v>
      </c>
      <c r="G43" s="102">
        <v>0</v>
      </c>
    </row>
    <row r="44" spans="1:9" s="81" customFormat="1" ht="24" customHeight="1">
      <c r="A44" s="98" t="s">
        <v>80</v>
      </c>
      <c r="B44" s="99">
        <v>0</v>
      </c>
      <c r="C44" s="125">
        <v>0</v>
      </c>
      <c r="D44" s="99">
        <v>0</v>
      </c>
      <c r="E44" s="125">
        <v>0</v>
      </c>
      <c r="F44" s="101">
        <f t="shared" si="0"/>
        <v>0</v>
      </c>
      <c r="G44" s="102">
        <v>0</v>
      </c>
    </row>
    <row r="45" spans="1:9" s="81" customFormat="1" ht="24" customHeight="1" thickBot="1">
      <c r="A45" s="131" t="s">
        <v>81</v>
      </c>
      <c r="B45" s="115">
        <v>0</v>
      </c>
      <c r="C45" s="126">
        <v>0</v>
      </c>
      <c r="D45" s="115">
        <v>0</v>
      </c>
      <c r="E45" s="126">
        <v>0</v>
      </c>
      <c r="F45" s="101">
        <f t="shared" si="0"/>
        <v>0</v>
      </c>
      <c r="G45" s="102">
        <v>0</v>
      </c>
    </row>
    <row r="46" spans="1:9" s="81" customFormat="1" ht="24" customHeight="1" thickBot="1">
      <c r="A46" s="132" t="s">
        <v>82</v>
      </c>
      <c r="B46" s="89">
        <v>14952832</v>
      </c>
      <c r="C46" s="90">
        <v>100</v>
      </c>
      <c r="D46" s="89">
        <v>11425019</v>
      </c>
      <c r="E46" s="90">
        <v>100</v>
      </c>
      <c r="F46" s="91">
        <f t="shared" si="0"/>
        <v>3527813</v>
      </c>
      <c r="G46" s="92">
        <f>(F46/D46)*100</f>
        <v>30.877961778444309</v>
      </c>
    </row>
    <row r="47" spans="1:9" s="140" customFormat="1">
      <c r="A47" s="133" t="s">
        <v>83</v>
      </c>
      <c r="B47" s="134"/>
      <c r="C47" s="134"/>
      <c r="D47" s="135"/>
      <c r="E47" s="136"/>
      <c r="F47" s="134"/>
      <c r="G47" s="137"/>
      <c r="H47" s="139"/>
      <c r="I47" s="138"/>
    </row>
    <row r="48" spans="1:9" s="140" customFormat="1">
      <c r="A48" s="141"/>
      <c r="B48" s="141"/>
      <c r="C48" s="141"/>
      <c r="D48" s="142"/>
      <c r="E48" s="142"/>
      <c r="F48" s="141"/>
      <c r="G48" s="137"/>
      <c r="H48" s="139"/>
      <c r="I48" s="138"/>
    </row>
    <row r="49" spans="1:9" s="140" customFormat="1">
      <c r="A49" s="193"/>
      <c r="B49" s="193"/>
      <c r="C49" s="193"/>
      <c r="D49" s="193"/>
      <c r="E49" s="193"/>
      <c r="F49" s="193"/>
      <c r="G49" s="137"/>
      <c r="H49" s="139"/>
      <c r="I49" s="138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K88"/>
  <sheetViews>
    <sheetView showGridLines="0" view="pageBreakPreview" zoomScaleNormal="70" zoomScaleSheetLayoutView="100" zoomScalePageLayoutView="70" workbookViewId="0">
      <selection activeCell="A6" sqref="A6"/>
    </sheetView>
  </sheetViews>
  <sheetFormatPr defaultColWidth="8.6328125" defaultRowHeight="15.6"/>
  <cols>
    <col min="1" max="47" width="8.6328125" style="148"/>
    <col min="48" max="48" width="8.6328125" style="145"/>
    <col min="49" max="50" width="11.81640625" style="146" customWidth="1"/>
    <col min="51" max="51" width="11.81640625" style="147" customWidth="1"/>
    <col min="52" max="54" width="8.6328125" style="146"/>
    <col min="55" max="57" width="8.6328125" style="148"/>
    <col min="58" max="58" width="10.54296875" style="148" customWidth="1"/>
    <col min="59" max="59" width="10.453125" style="148" customWidth="1"/>
    <col min="60" max="60" width="9.54296875" style="148" customWidth="1"/>
    <col min="61" max="16384" width="8.6328125" style="148"/>
  </cols>
  <sheetData>
    <row r="1" spans="1:63" ht="28.2">
      <c r="A1" s="194" t="s">
        <v>84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44"/>
      <c r="AY1" s="147" t="s">
        <v>85</v>
      </c>
      <c r="BB1" s="146" t="s">
        <v>86</v>
      </c>
    </row>
    <row r="2" spans="1:63" ht="19.95" customHeight="1">
      <c r="AV2" s="144" t="s">
        <v>87</v>
      </c>
      <c r="AW2" s="149" t="s">
        <v>88</v>
      </c>
      <c r="AX2" s="146" t="s">
        <v>89</v>
      </c>
      <c r="AY2" s="147" t="s">
        <v>90</v>
      </c>
      <c r="AZ2" s="149" t="s">
        <v>88</v>
      </c>
      <c r="BA2" s="146" t="s">
        <v>89</v>
      </c>
      <c r="BB2" s="146" t="s">
        <v>90</v>
      </c>
    </row>
    <row r="3" spans="1:63" ht="19.95" customHeight="1">
      <c r="AV3" s="145" t="s">
        <v>91</v>
      </c>
      <c r="AW3" s="146">
        <v>12523956</v>
      </c>
      <c r="AX3" s="146">
        <v>11373881</v>
      </c>
      <c r="AY3" s="147">
        <v>704021</v>
      </c>
      <c r="AZ3" s="146">
        <v>12523.956</v>
      </c>
      <c r="BA3" s="146">
        <v>11373.880999999999</v>
      </c>
      <c r="BB3" s="146">
        <v>704.02099999999996</v>
      </c>
      <c r="BC3" s="145" t="s">
        <v>92</v>
      </c>
      <c r="BE3" s="150" t="s">
        <v>93</v>
      </c>
      <c r="BF3" s="151">
        <v>1235735</v>
      </c>
      <c r="BG3" s="152">
        <v>1149087</v>
      </c>
      <c r="BH3" s="153">
        <v>86103</v>
      </c>
      <c r="BI3" s="152">
        <f t="shared" ref="BI3:BK34" si="0">BF3/1000</f>
        <v>1235.7349999999999</v>
      </c>
      <c r="BJ3" s="152">
        <f t="shared" si="0"/>
        <v>1149.087</v>
      </c>
      <c r="BK3" s="152">
        <f t="shared" si="0"/>
        <v>86.102999999999994</v>
      </c>
    </row>
    <row r="4" spans="1:63" ht="19.95" customHeight="1">
      <c r="AV4" s="145" t="s">
        <v>94</v>
      </c>
      <c r="AW4" s="146">
        <v>9020115</v>
      </c>
      <c r="AX4" s="146">
        <v>8459595</v>
      </c>
      <c r="AY4" s="147">
        <v>347741</v>
      </c>
      <c r="AZ4" s="146">
        <v>9020.1149999999998</v>
      </c>
      <c r="BA4" s="146">
        <v>8459.5949999999993</v>
      </c>
      <c r="BB4" s="146">
        <v>347.74099999999999</v>
      </c>
      <c r="BC4" s="145"/>
      <c r="BE4" s="150" t="s">
        <v>95</v>
      </c>
      <c r="BF4" s="151">
        <v>1577800</v>
      </c>
      <c r="BG4" s="152">
        <v>1311254</v>
      </c>
      <c r="BH4" s="153">
        <v>261223</v>
      </c>
      <c r="BI4" s="152">
        <f t="shared" si="0"/>
        <v>1577.8</v>
      </c>
      <c r="BJ4" s="152">
        <f t="shared" si="0"/>
        <v>1311.2539999999999</v>
      </c>
      <c r="BK4" s="152">
        <f t="shared" si="0"/>
        <v>261.22300000000001</v>
      </c>
    </row>
    <row r="5" spans="1:63" ht="19.95" customHeight="1">
      <c r="AV5" s="145" t="s">
        <v>96</v>
      </c>
      <c r="AW5" s="146">
        <v>11713699</v>
      </c>
      <c r="AX5" s="146">
        <v>10776315</v>
      </c>
      <c r="AY5" s="147">
        <v>606026</v>
      </c>
      <c r="AZ5" s="146">
        <v>11713.699000000001</v>
      </c>
      <c r="BA5" s="146">
        <v>10776.315000000001</v>
      </c>
      <c r="BB5" s="146">
        <v>606.02599999999995</v>
      </c>
      <c r="BC5" s="145"/>
      <c r="BE5" s="150" t="s">
        <v>97</v>
      </c>
      <c r="BF5" s="151">
        <v>1910058</v>
      </c>
      <c r="BG5" s="152">
        <v>1669183</v>
      </c>
      <c r="BH5" s="153">
        <v>237751</v>
      </c>
      <c r="BI5" s="152">
        <f t="shared" si="0"/>
        <v>1910.058</v>
      </c>
      <c r="BJ5" s="152">
        <f t="shared" si="0"/>
        <v>1669.183</v>
      </c>
      <c r="BK5" s="152">
        <f t="shared" si="0"/>
        <v>237.751</v>
      </c>
    </row>
    <row r="6" spans="1:63" ht="19.95" customHeight="1">
      <c r="AV6" s="145" t="s">
        <v>98</v>
      </c>
      <c r="AW6" s="146">
        <v>11768561</v>
      </c>
      <c r="AX6" s="146">
        <v>10728918</v>
      </c>
      <c r="AY6" s="147">
        <v>652393</v>
      </c>
      <c r="AZ6" s="146">
        <v>11768.561</v>
      </c>
      <c r="BA6" s="146">
        <v>10728.918</v>
      </c>
      <c r="BB6" s="146">
        <v>652.39300000000003</v>
      </c>
      <c r="BC6" s="145" t="s">
        <v>98</v>
      </c>
      <c r="BE6" s="150" t="s">
        <v>99</v>
      </c>
      <c r="BF6" s="151">
        <v>1642499</v>
      </c>
      <c r="BG6" s="152">
        <v>1325977</v>
      </c>
      <c r="BH6" s="153">
        <v>297295</v>
      </c>
      <c r="BI6" s="152">
        <f t="shared" si="0"/>
        <v>1642.499</v>
      </c>
      <c r="BJ6" s="152">
        <f t="shared" si="0"/>
        <v>1325.9770000000001</v>
      </c>
      <c r="BK6" s="152">
        <f t="shared" si="0"/>
        <v>297.29500000000002</v>
      </c>
    </row>
    <row r="7" spans="1:63" ht="19.95" customHeight="1">
      <c r="AV7" s="145" t="s">
        <v>100</v>
      </c>
      <c r="AW7" s="146">
        <v>14520917</v>
      </c>
      <c r="AX7" s="146">
        <v>13192471</v>
      </c>
      <c r="AY7" s="147">
        <v>841324</v>
      </c>
      <c r="AZ7" s="146">
        <v>14520.916999999999</v>
      </c>
      <c r="BA7" s="146">
        <v>13192.471</v>
      </c>
      <c r="BB7" s="146">
        <v>841.32399999999996</v>
      </c>
      <c r="BC7" s="145"/>
      <c r="BE7" s="150" t="s">
        <v>101</v>
      </c>
      <c r="BF7" s="151">
        <v>1683150</v>
      </c>
      <c r="BG7" s="152">
        <v>1495026</v>
      </c>
      <c r="BH7" s="153">
        <v>188124</v>
      </c>
      <c r="BI7" s="152">
        <f t="shared" si="0"/>
        <v>1683.15</v>
      </c>
      <c r="BJ7" s="152">
        <f t="shared" si="0"/>
        <v>1495.0260000000001</v>
      </c>
      <c r="BK7" s="152">
        <f t="shared" si="0"/>
        <v>188.124</v>
      </c>
    </row>
    <row r="8" spans="1:63" ht="19.95" customHeight="1">
      <c r="AV8" s="145" t="s">
        <v>102</v>
      </c>
      <c r="AW8" s="146">
        <v>11715533</v>
      </c>
      <c r="AX8" s="146">
        <v>10698044</v>
      </c>
      <c r="AY8" s="147">
        <v>649559</v>
      </c>
      <c r="AZ8" s="146">
        <v>11715.532999999999</v>
      </c>
      <c r="BA8" s="146">
        <v>10698.044</v>
      </c>
      <c r="BB8" s="146">
        <v>649.55899999999997</v>
      </c>
      <c r="BC8" s="145"/>
      <c r="BE8" s="150" t="s">
        <v>103</v>
      </c>
      <c r="BF8" s="151">
        <v>2181734</v>
      </c>
      <c r="BG8" s="152">
        <v>1693392</v>
      </c>
      <c r="BH8" s="153">
        <v>482424</v>
      </c>
      <c r="BI8" s="152">
        <f t="shared" si="0"/>
        <v>2181.7339999999999</v>
      </c>
      <c r="BJ8" s="152">
        <f t="shared" si="0"/>
        <v>1693.3920000000001</v>
      </c>
      <c r="BK8" s="152">
        <f t="shared" si="0"/>
        <v>482.42399999999998</v>
      </c>
    </row>
    <row r="9" spans="1:63" ht="19.95" customHeight="1">
      <c r="AV9" s="145" t="s">
        <v>104</v>
      </c>
      <c r="AW9" s="146">
        <v>12890504</v>
      </c>
      <c r="AX9" s="146">
        <v>11883155</v>
      </c>
      <c r="AY9" s="147">
        <v>550857</v>
      </c>
      <c r="AZ9" s="146">
        <v>12890.504000000001</v>
      </c>
      <c r="BA9" s="146">
        <v>11883.155000000001</v>
      </c>
      <c r="BB9" s="146">
        <v>550.85699999999997</v>
      </c>
      <c r="BC9" s="145" t="s">
        <v>104</v>
      </c>
      <c r="BE9" s="150" t="s">
        <v>105</v>
      </c>
      <c r="BF9" s="151">
        <v>2431119</v>
      </c>
      <c r="BG9" s="152">
        <v>1980560</v>
      </c>
      <c r="BH9" s="153">
        <v>433023</v>
      </c>
      <c r="BI9" s="152">
        <f t="shared" si="0"/>
        <v>2431.1190000000001</v>
      </c>
      <c r="BJ9" s="152">
        <f t="shared" si="0"/>
        <v>1980.56</v>
      </c>
      <c r="BK9" s="152">
        <f t="shared" si="0"/>
        <v>433.02300000000002</v>
      </c>
    </row>
    <row r="10" spans="1:63" ht="19.95" customHeight="1">
      <c r="AV10" s="145" t="s">
        <v>106</v>
      </c>
      <c r="AW10" s="146">
        <v>12695430</v>
      </c>
      <c r="AX10" s="146">
        <v>11689761</v>
      </c>
      <c r="AY10" s="147">
        <v>619494</v>
      </c>
      <c r="AZ10" s="146">
        <v>12695.43</v>
      </c>
      <c r="BA10" s="146">
        <v>11689.761</v>
      </c>
      <c r="BB10" s="146">
        <v>619.49400000000003</v>
      </c>
      <c r="BC10" s="145"/>
      <c r="BE10" s="150" t="s">
        <v>107</v>
      </c>
      <c r="BF10" s="151">
        <v>3340846</v>
      </c>
      <c r="BG10" s="152">
        <v>2872861</v>
      </c>
      <c r="BH10" s="153">
        <v>439052</v>
      </c>
      <c r="BI10" s="152">
        <f t="shared" si="0"/>
        <v>3340.846</v>
      </c>
      <c r="BJ10" s="152">
        <f t="shared" si="0"/>
        <v>2872.8609999999999</v>
      </c>
      <c r="BK10" s="152">
        <f t="shared" si="0"/>
        <v>439.05200000000002</v>
      </c>
    </row>
    <row r="11" spans="1:63" ht="19.95" customHeight="1">
      <c r="AV11" s="145" t="s">
        <v>108</v>
      </c>
      <c r="AW11" s="146">
        <v>11656347</v>
      </c>
      <c r="AX11" s="146">
        <v>10727910</v>
      </c>
      <c r="AY11" s="147">
        <v>547766</v>
      </c>
      <c r="AZ11" s="146">
        <v>11656.347</v>
      </c>
      <c r="BA11" s="146">
        <v>10727.91</v>
      </c>
      <c r="BB11" s="146">
        <v>547.76599999999996</v>
      </c>
      <c r="BC11" s="145"/>
      <c r="BE11" s="150" t="s">
        <v>109</v>
      </c>
      <c r="BF11" s="151">
        <v>2581612</v>
      </c>
      <c r="BG11" s="152">
        <v>2293359</v>
      </c>
      <c r="BH11" s="153">
        <v>284503</v>
      </c>
      <c r="BI11" s="152">
        <f t="shared" si="0"/>
        <v>2581.6120000000001</v>
      </c>
      <c r="BJ11" s="152">
        <f t="shared" si="0"/>
        <v>2293.3589999999999</v>
      </c>
      <c r="BK11" s="152">
        <f t="shared" si="0"/>
        <v>284.50299999999999</v>
      </c>
    </row>
    <row r="12" spans="1:63" ht="19.95" customHeight="1">
      <c r="AV12" s="145" t="s">
        <v>110</v>
      </c>
      <c r="AW12" s="146">
        <v>11903546</v>
      </c>
      <c r="AX12" s="146">
        <v>11067561</v>
      </c>
      <c r="AY12" s="147">
        <v>486340</v>
      </c>
      <c r="AZ12" s="146">
        <v>11903.546</v>
      </c>
      <c r="BA12" s="146">
        <v>11067.561</v>
      </c>
      <c r="BB12" s="146">
        <v>486.34</v>
      </c>
      <c r="BC12" s="145" t="s">
        <v>110</v>
      </c>
      <c r="BE12" s="150" t="s">
        <v>111</v>
      </c>
      <c r="BF12" s="151">
        <v>3980031</v>
      </c>
      <c r="BG12" s="152">
        <v>3365183</v>
      </c>
      <c r="BH12" s="153">
        <v>558424</v>
      </c>
      <c r="BI12" s="152">
        <f t="shared" si="0"/>
        <v>3980.0309999999999</v>
      </c>
      <c r="BJ12" s="152">
        <f t="shared" si="0"/>
        <v>3365.183</v>
      </c>
      <c r="BK12" s="152">
        <f t="shared" si="0"/>
        <v>558.42399999999998</v>
      </c>
    </row>
    <row r="13" spans="1:63" ht="19.95" customHeight="1">
      <c r="AV13" s="145" t="s">
        <v>112</v>
      </c>
      <c r="AW13" s="146">
        <v>11487524</v>
      </c>
      <c r="AX13" s="146">
        <v>10741008</v>
      </c>
      <c r="AY13" s="147">
        <v>399187</v>
      </c>
      <c r="AZ13" s="146">
        <v>11487.523999999999</v>
      </c>
      <c r="BA13" s="146">
        <v>10741.008</v>
      </c>
      <c r="BB13" s="146">
        <v>399.18700000000001</v>
      </c>
      <c r="BC13" s="145"/>
      <c r="BE13" s="150" t="s">
        <v>113</v>
      </c>
      <c r="BF13" s="151">
        <v>4245477</v>
      </c>
      <c r="BG13" s="152">
        <v>3434169</v>
      </c>
      <c r="BH13" s="153">
        <v>784338</v>
      </c>
      <c r="BI13" s="152">
        <f t="shared" si="0"/>
        <v>4245.4769999999999</v>
      </c>
      <c r="BJ13" s="152">
        <f t="shared" si="0"/>
        <v>3434.1689999999999</v>
      </c>
      <c r="BK13" s="152">
        <f t="shared" si="0"/>
        <v>784.33799999999997</v>
      </c>
    </row>
    <row r="14" spans="1:63" ht="19.95" customHeight="1">
      <c r="AV14" s="145" t="s">
        <v>114</v>
      </c>
      <c r="AW14" s="146">
        <v>10888925</v>
      </c>
      <c r="AX14" s="146">
        <v>10162943</v>
      </c>
      <c r="AY14" s="147">
        <v>347454</v>
      </c>
      <c r="AZ14" s="146">
        <v>10888.924999999999</v>
      </c>
      <c r="BA14" s="146">
        <v>10162.942999999999</v>
      </c>
      <c r="BB14" s="146">
        <v>347.45400000000001</v>
      </c>
      <c r="BC14" s="145"/>
      <c r="BE14" s="150" t="s">
        <v>115</v>
      </c>
      <c r="BF14" s="151">
        <v>4083032</v>
      </c>
      <c r="BG14" s="152">
        <v>3252826</v>
      </c>
      <c r="BH14" s="153">
        <v>819943</v>
      </c>
      <c r="BI14" s="152">
        <f t="shared" si="0"/>
        <v>4083.0320000000002</v>
      </c>
      <c r="BJ14" s="152">
        <f t="shared" si="0"/>
        <v>3252.826</v>
      </c>
      <c r="BK14" s="152">
        <f t="shared" si="0"/>
        <v>819.94299999999998</v>
      </c>
    </row>
    <row r="15" spans="1:63" ht="19.95" customHeight="1">
      <c r="AV15" s="145" t="s">
        <v>116</v>
      </c>
      <c r="AW15" s="146">
        <v>17205163</v>
      </c>
      <c r="AX15" s="146">
        <v>16306900</v>
      </c>
      <c r="AY15" s="147">
        <v>500675</v>
      </c>
      <c r="AZ15" s="146">
        <v>17205.163</v>
      </c>
      <c r="BA15" s="146">
        <v>16306.9</v>
      </c>
      <c r="BB15" s="146">
        <v>500.67500000000001</v>
      </c>
      <c r="BC15" s="145" t="s">
        <v>117</v>
      </c>
      <c r="BE15" s="150" t="s">
        <v>118</v>
      </c>
      <c r="BF15" s="151">
        <v>4626743</v>
      </c>
      <c r="BG15" s="152">
        <v>3924629</v>
      </c>
      <c r="BH15" s="153">
        <v>700770</v>
      </c>
      <c r="BI15" s="152">
        <f t="shared" si="0"/>
        <v>4626.7430000000004</v>
      </c>
      <c r="BJ15" s="152">
        <f t="shared" si="0"/>
        <v>3924.6289999999999</v>
      </c>
      <c r="BK15" s="152">
        <f t="shared" si="0"/>
        <v>700.77</v>
      </c>
    </row>
    <row r="16" spans="1:63" ht="19.95" customHeight="1">
      <c r="AV16" s="145" t="s">
        <v>119</v>
      </c>
      <c r="AW16" s="146">
        <v>13659581</v>
      </c>
      <c r="AX16" s="146">
        <v>12781739</v>
      </c>
      <c r="AY16" s="147">
        <v>441207</v>
      </c>
      <c r="AZ16" s="146">
        <v>13659.581</v>
      </c>
      <c r="BA16" s="146">
        <v>12781.739</v>
      </c>
      <c r="BB16" s="146">
        <v>441.20699999999999</v>
      </c>
      <c r="BC16" s="145"/>
      <c r="BE16" s="150" t="s">
        <v>120</v>
      </c>
      <c r="BF16" s="151">
        <v>4965032</v>
      </c>
      <c r="BG16" s="152">
        <v>3760509</v>
      </c>
      <c r="BH16" s="153">
        <v>1150216</v>
      </c>
      <c r="BI16" s="152">
        <f t="shared" si="0"/>
        <v>4965.0320000000002</v>
      </c>
      <c r="BJ16" s="152">
        <f t="shared" si="0"/>
        <v>3760.509</v>
      </c>
      <c r="BK16" s="152">
        <f t="shared" si="0"/>
        <v>1150.2159999999999</v>
      </c>
    </row>
    <row r="17" spans="1:63" ht="19.95" customHeight="1">
      <c r="AV17" s="145" t="s">
        <v>121</v>
      </c>
      <c r="AW17" s="146">
        <v>14599945</v>
      </c>
      <c r="AX17" s="146">
        <v>13114019</v>
      </c>
      <c r="AY17" s="147">
        <v>771179</v>
      </c>
      <c r="AZ17" s="146">
        <v>14599.945</v>
      </c>
      <c r="BA17" s="146">
        <v>13114.019</v>
      </c>
      <c r="BB17" s="146">
        <v>771.17899999999997</v>
      </c>
      <c r="BC17" s="145"/>
      <c r="BE17" s="150" t="s">
        <v>122</v>
      </c>
      <c r="BF17" s="151">
        <v>4773622</v>
      </c>
      <c r="BG17" s="152">
        <v>3544338</v>
      </c>
      <c r="BH17" s="153">
        <v>1213345</v>
      </c>
      <c r="BI17" s="152">
        <f t="shared" si="0"/>
        <v>4773.6220000000003</v>
      </c>
      <c r="BJ17" s="152">
        <f t="shared" si="0"/>
        <v>3544.3380000000002</v>
      </c>
      <c r="BK17" s="152">
        <f t="shared" si="0"/>
        <v>1213.345</v>
      </c>
    </row>
    <row r="18" spans="1:63" ht="19.95" customHeight="1">
      <c r="AV18" s="145" t="s">
        <v>123</v>
      </c>
      <c r="AW18" s="146">
        <v>13973265</v>
      </c>
      <c r="AX18" s="146">
        <v>12679576</v>
      </c>
      <c r="AY18" s="147">
        <v>605394</v>
      </c>
      <c r="AZ18" s="146">
        <v>13973.264999999999</v>
      </c>
      <c r="BA18" s="146">
        <v>12679.575999999999</v>
      </c>
      <c r="BB18" s="146">
        <v>605.39400000000001</v>
      </c>
      <c r="BC18" s="145" t="s">
        <v>123</v>
      </c>
      <c r="BE18" s="150" t="s">
        <v>124</v>
      </c>
      <c r="BF18" s="151">
        <v>4898809</v>
      </c>
      <c r="BG18" s="152">
        <v>3708636</v>
      </c>
      <c r="BH18" s="153">
        <v>1183017</v>
      </c>
      <c r="BI18" s="152">
        <f t="shared" si="0"/>
        <v>4898.8090000000002</v>
      </c>
      <c r="BJ18" s="152">
        <f t="shared" si="0"/>
        <v>3708.636</v>
      </c>
      <c r="BK18" s="152">
        <f t="shared" si="0"/>
        <v>1183.0170000000001</v>
      </c>
    </row>
    <row r="19" spans="1:63" ht="19.95" customHeight="1">
      <c r="AV19" s="145" t="s">
        <v>125</v>
      </c>
      <c r="AW19" s="146">
        <v>12020442</v>
      </c>
      <c r="AX19" s="146">
        <v>10624448</v>
      </c>
      <c r="AY19" s="147">
        <v>748472</v>
      </c>
      <c r="AZ19" s="146">
        <v>12020.441999999999</v>
      </c>
      <c r="BA19" s="146">
        <v>10624.448</v>
      </c>
      <c r="BB19" s="146">
        <v>748.47199999999998</v>
      </c>
      <c r="BC19" s="145"/>
      <c r="BE19" s="150" t="s">
        <v>126</v>
      </c>
      <c r="BF19" s="151">
        <v>5773305</v>
      </c>
      <c r="BG19" s="152">
        <v>5006039</v>
      </c>
      <c r="BH19" s="153">
        <v>759679</v>
      </c>
      <c r="BI19" s="152">
        <f t="shared" si="0"/>
        <v>5773.3050000000003</v>
      </c>
      <c r="BJ19" s="152">
        <f t="shared" si="0"/>
        <v>5006.0389999999998</v>
      </c>
      <c r="BK19" s="152">
        <f t="shared" si="0"/>
        <v>759.67899999999997</v>
      </c>
    </row>
    <row r="20" spans="1:63" ht="19.95" customHeight="1">
      <c r="AV20" s="145" t="s">
        <v>127</v>
      </c>
      <c r="AW20" s="154">
        <v>11432368</v>
      </c>
      <c r="AX20" s="154">
        <v>10364627</v>
      </c>
      <c r="AY20" s="147">
        <v>620047</v>
      </c>
      <c r="AZ20" s="146">
        <v>11432.368</v>
      </c>
      <c r="BA20" s="146">
        <v>10364.627</v>
      </c>
      <c r="BB20" s="146">
        <v>620.04700000000003</v>
      </c>
      <c r="BC20" s="145"/>
      <c r="BE20" s="150" t="s">
        <v>128</v>
      </c>
      <c r="BF20" s="151">
        <v>6350635</v>
      </c>
      <c r="BG20" s="152">
        <v>4892798</v>
      </c>
      <c r="BH20" s="153">
        <v>1441170</v>
      </c>
      <c r="BI20" s="152">
        <f t="shared" si="0"/>
        <v>6350.6350000000002</v>
      </c>
      <c r="BJ20" s="152">
        <f t="shared" si="0"/>
        <v>4892.7979999999998</v>
      </c>
      <c r="BK20" s="152">
        <f t="shared" si="0"/>
        <v>1441.17</v>
      </c>
    </row>
    <row r="21" spans="1:63" ht="19.95" customHeight="1">
      <c r="AV21" s="145" t="s">
        <v>129</v>
      </c>
      <c r="AW21" s="146">
        <v>12755431</v>
      </c>
      <c r="AX21" s="146">
        <v>11467656</v>
      </c>
      <c r="AY21" s="147">
        <v>700966</v>
      </c>
      <c r="AZ21" s="146">
        <v>12755.431</v>
      </c>
      <c r="BA21" s="146">
        <v>11467.656000000001</v>
      </c>
      <c r="BB21" s="146">
        <v>700.96600000000001</v>
      </c>
      <c r="BC21" s="145" t="s">
        <v>129</v>
      </c>
      <c r="BE21" s="150" t="s">
        <v>130</v>
      </c>
      <c r="BF21" s="151">
        <v>7029569</v>
      </c>
      <c r="BG21" s="152">
        <v>5576623</v>
      </c>
      <c r="BH21" s="153">
        <v>1437864</v>
      </c>
      <c r="BI21" s="152">
        <f t="shared" si="0"/>
        <v>7029.5690000000004</v>
      </c>
      <c r="BJ21" s="152">
        <f t="shared" si="0"/>
        <v>5576.6229999999996</v>
      </c>
      <c r="BK21" s="152">
        <f t="shared" si="0"/>
        <v>1437.864</v>
      </c>
    </row>
    <row r="22" spans="1:63" ht="19.95" customHeight="1">
      <c r="AV22" s="145" t="s">
        <v>131</v>
      </c>
      <c r="AW22" s="146">
        <v>12013190</v>
      </c>
      <c r="AX22" s="146">
        <v>11016323</v>
      </c>
      <c r="AY22" s="147">
        <v>529477</v>
      </c>
      <c r="AZ22" s="146">
        <v>12013.19</v>
      </c>
      <c r="BA22" s="146">
        <v>11016.323</v>
      </c>
      <c r="BB22" s="146">
        <v>529.47699999999998</v>
      </c>
      <c r="BC22" s="145"/>
      <c r="BE22" s="150" t="s">
        <v>132</v>
      </c>
      <c r="BF22" s="151">
        <v>7041978</v>
      </c>
      <c r="BG22" s="152">
        <v>5826624</v>
      </c>
      <c r="BH22" s="153">
        <v>1185914</v>
      </c>
      <c r="BI22" s="152">
        <f t="shared" si="0"/>
        <v>7041.9780000000001</v>
      </c>
      <c r="BJ22" s="152">
        <f t="shared" si="0"/>
        <v>5826.6239999999998</v>
      </c>
      <c r="BK22" s="152">
        <f t="shared" si="0"/>
        <v>1185.914</v>
      </c>
    </row>
    <row r="23" spans="1:63" ht="19.95" customHeight="1">
      <c r="AV23" s="145" t="s">
        <v>133</v>
      </c>
      <c r="AW23" s="154">
        <v>14535390</v>
      </c>
      <c r="AX23" s="154">
        <v>13367321</v>
      </c>
      <c r="AY23" s="155">
        <v>672338</v>
      </c>
      <c r="AZ23" s="146">
        <v>14535.39</v>
      </c>
      <c r="BA23" s="146">
        <v>13367.321</v>
      </c>
      <c r="BB23" s="146">
        <v>672.33799999999997</v>
      </c>
      <c r="BC23" s="145"/>
      <c r="BE23" s="150" t="s">
        <v>134</v>
      </c>
      <c r="BF23" s="151">
        <v>7208957</v>
      </c>
      <c r="BG23" s="152">
        <v>6304659</v>
      </c>
      <c r="BH23" s="153">
        <v>873851</v>
      </c>
      <c r="BI23" s="152">
        <f t="shared" si="0"/>
        <v>7208.9570000000003</v>
      </c>
      <c r="BJ23" s="152">
        <f t="shared" si="0"/>
        <v>6304.6589999999997</v>
      </c>
      <c r="BK23" s="152">
        <f t="shared" si="0"/>
        <v>873.851</v>
      </c>
    </row>
    <row r="24" spans="1:63" ht="19.95" customHeight="1">
      <c r="AV24" s="145" t="s">
        <v>135</v>
      </c>
      <c r="AW24" s="146">
        <v>13986038</v>
      </c>
      <c r="AX24" s="146">
        <v>12836457</v>
      </c>
      <c r="AY24" s="147">
        <v>640597</v>
      </c>
      <c r="AZ24" s="146">
        <v>13986.038</v>
      </c>
      <c r="BA24" s="146">
        <v>12836.457</v>
      </c>
      <c r="BB24" s="146">
        <v>640.59699999999998</v>
      </c>
      <c r="BC24" s="145" t="s">
        <v>135</v>
      </c>
      <c r="BE24" s="150" t="s">
        <v>136</v>
      </c>
      <c r="BF24" s="151">
        <v>7654289</v>
      </c>
      <c r="BG24" s="152">
        <v>6153711</v>
      </c>
      <c r="BH24" s="153">
        <v>1452401</v>
      </c>
      <c r="BI24" s="152">
        <f t="shared" si="0"/>
        <v>7654.2889999999998</v>
      </c>
      <c r="BJ24" s="152">
        <f t="shared" si="0"/>
        <v>6153.7110000000002</v>
      </c>
      <c r="BK24" s="152">
        <f t="shared" si="0"/>
        <v>1452.4010000000001</v>
      </c>
    </row>
    <row r="25" spans="1:63" ht="19.95" customHeight="1">
      <c r="AV25" s="145" t="s">
        <v>137</v>
      </c>
      <c r="AW25" s="146">
        <v>12828289</v>
      </c>
      <c r="AX25" s="146">
        <v>12047414</v>
      </c>
      <c r="AY25" s="147">
        <v>441537</v>
      </c>
      <c r="AZ25" s="146">
        <v>12828.289000000001</v>
      </c>
      <c r="BA25" s="146">
        <v>12047.414000000001</v>
      </c>
      <c r="BB25" s="146">
        <v>441.53699999999998</v>
      </c>
      <c r="BC25" s="145"/>
      <c r="BE25" s="150" t="s">
        <v>138</v>
      </c>
      <c r="BF25" s="151">
        <v>5826558</v>
      </c>
      <c r="BG25" s="152">
        <v>4313923</v>
      </c>
      <c r="BH25" s="153">
        <v>1473252</v>
      </c>
      <c r="BI25" s="152">
        <f t="shared" si="0"/>
        <v>5826.558</v>
      </c>
      <c r="BJ25" s="152">
        <f t="shared" si="0"/>
        <v>4313.9229999999998</v>
      </c>
      <c r="BK25" s="152">
        <f t="shared" si="0"/>
        <v>1473.252</v>
      </c>
    </row>
    <row r="26" spans="1:63" ht="19.95" customHeight="1">
      <c r="AV26" s="145" t="s">
        <v>139</v>
      </c>
      <c r="AW26" s="146">
        <v>13239672</v>
      </c>
      <c r="AX26" s="146">
        <v>12483620</v>
      </c>
      <c r="AY26" s="147">
        <v>288851</v>
      </c>
      <c r="AZ26" s="146">
        <v>13239.672</v>
      </c>
      <c r="BA26" s="146">
        <v>12483.62</v>
      </c>
      <c r="BB26" s="146">
        <v>288.851</v>
      </c>
      <c r="BC26" s="145"/>
      <c r="BE26" s="150" t="s">
        <v>140</v>
      </c>
      <c r="BF26" s="151">
        <v>8841649</v>
      </c>
      <c r="BG26" s="152">
        <v>6423127</v>
      </c>
      <c r="BH26" s="153">
        <v>2386212</v>
      </c>
      <c r="BI26" s="152">
        <f t="shared" si="0"/>
        <v>8841.6489999999994</v>
      </c>
      <c r="BJ26" s="152">
        <f t="shared" si="0"/>
        <v>6423.1270000000004</v>
      </c>
      <c r="BK26" s="152">
        <f t="shared" si="0"/>
        <v>2386.212</v>
      </c>
    </row>
    <row r="27" spans="1:63" ht="19.95" customHeight="1">
      <c r="AV27" s="145" t="s">
        <v>141</v>
      </c>
      <c r="AW27" s="146">
        <v>15149333</v>
      </c>
      <c r="AX27" s="146">
        <v>14134246</v>
      </c>
      <c r="AY27" s="147">
        <v>523034</v>
      </c>
      <c r="AZ27" s="146">
        <v>15149.333000000001</v>
      </c>
      <c r="BA27" s="146">
        <v>14134.245999999999</v>
      </c>
      <c r="BB27" s="146">
        <v>523.03399999999999</v>
      </c>
      <c r="BC27" s="145" t="s">
        <v>142</v>
      </c>
      <c r="BE27" s="150" t="s">
        <v>143</v>
      </c>
      <c r="BF27" s="151">
        <v>6997763</v>
      </c>
      <c r="BG27" s="152">
        <v>4793839</v>
      </c>
      <c r="BH27" s="153">
        <v>1954145</v>
      </c>
      <c r="BI27" s="152">
        <f t="shared" si="0"/>
        <v>6997.7629999999999</v>
      </c>
      <c r="BJ27" s="152">
        <f t="shared" si="0"/>
        <v>4793.8389999999999</v>
      </c>
      <c r="BK27" s="152">
        <f t="shared" si="0"/>
        <v>1954.145</v>
      </c>
    </row>
    <row r="28" spans="1:63" ht="19.95" customHeight="1">
      <c r="AV28" s="145" t="s">
        <v>144</v>
      </c>
      <c r="AW28" s="146">
        <v>9956771</v>
      </c>
      <c r="AX28" s="146">
        <v>9383149</v>
      </c>
      <c r="AY28" s="147">
        <v>316338</v>
      </c>
      <c r="AZ28" s="146">
        <v>9956.7710000000006</v>
      </c>
      <c r="BA28" s="146">
        <v>9383.1489999999994</v>
      </c>
      <c r="BB28" s="146">
        <v>316.33800000000002</v>
      </c>
      <c r="BC28" s="156"/>
      <c r="BE28" s="150" t="s">
        <v>145</v>
      </c>
      <c r="BF28" s="151">
        <v>8686972.5</v>
      </c>
      <c r="BG28" s="152">
        <v>5808833</v>
      </c>
      <c r="BH28" s="153">
        <v>2623982</v>
      </c>
      <c r="BI28" s="152">
        <f t="shared" si="0"/>
        <v>8686.9724999999999</v>
      </c>
      <c r="BJ28" s="152">
        <f t="shared" si="0"/>
        <v>5808.8329999999996</v>
      </c>
      <c r="BK28" s="152">
        <f t="shared" si="0"/>
        <v>2623.982</v>
      </c>
    </row>
    <row r="29" spans="1:63" ht="19.95" customHeight="1">
      <c r="AV29" s="145" t="s">
        <v>146</v>
      </c>
      <c r="AW29" s="146">
        <v>14340478</v>
      </c>
      <c r="AX29" s="146">
        <v>13514628</v>
      </c>
      <c r="AY29" s="147">
        <v>475403</v>
      </c>
      <c r="AZ29" s="146">
        <v>14340.477999999999</v>
      </c>
      <c r="BA29" s="146">
        <v>13514.628000000001</v>
      </c>
      <c r="BB29" s="146">
        <v>475.40300000000002</v>
      </c>
      <c r="BC29" s="156"/>
      <c r="BE29" s="150" t="s">
        <v>147</v>
      </c>
      <c r="BF29" s="151">
        <v>8325877</v>
      </c>
      <c r="BG29" s="152">
        <v>5494503</v>
      </c>
      <c r="BH29" s="153">
        <v>2561059</v>
      </c>
      <c r="BI29" s="152">
        <f t="shared" si="0"/>
        <v>8325.8770000000004</v>
      </c>
      <c r="BJ29" s="152">
        <f t="shared" si="0"/>
        <v>5494.5029999999997</v>
      </c>
      <c r="BK29" s="152">
        <f t="shared" si="0"/>
        <v>2561.0590000000002</v>
      </c>
    </row>
    <row r="30" spans="1:63" ht="19.95" customHeight="1">
      <c r="AV30" s="145" t="s">
        <v>148</v>
      </c>
      <c r="AW30" s="146">
        <v>13738212</v>
      </c>
      <c r="AX30" s="146">
        <v>12873806</v>
      </c>
      <c r="AY30" s="147">
        <v>448767</v>
      </c>
      <c r="AZ30" s="146">
        <v>14340.477999999999</v>
      </c>
      <c r="BA30" s="146">
        <v>13514.628000000001</v>
      </c>
      <c r="BB30" s="146">
        <v>475.40300000000002</v>
      </c>
      <c r="BC30" s="156" t="s">
        <v>148</v>
      </c>
      <c r="BE30" s="150" t="s">
        <v>149</v>
      </c>
      <c r="BF30" s="151">
        <v>8902470</v>
      </c>
      <c r="BG30" s="152">
        <v>6242920</v>
      </c>
      <c r="BH30" s="153">
        <v>2218953</v>
      </c>
      <c r="BI30" s="152">
        <f t="shared" si="0"/>
        <v>8902.4699999999993</v>
      </c>
      <c r="BJ30" s="152">
        <f t="shared" si="0"/>
        <v>6242.92</v>
      </c>
      <c r="BK30" s="152">
        <f t="shared" si="0"/>
        <v>2218.953</v>
      </c>
    </row>
    <row r="31" spans="1:63" s="158" customFormat="1" ht="17.399999999999999">
      <c r="A31" s="157"/>
      <c r="AV31" s="156" t="s">
        <v>150</v>
      </c>
      <c r="AW31" s="159">
        <v>13881805</v>
      </c>
      <c r="AX31" s="160">
        <v>12778061</v>
      </c>
      <c r="AY31" s="161">
        <v>761508</v>
      </c>
      <c r="AZ31" s="160">
        <f t="shared" ref="AZ31:BB39" si="1">AW31/1000</f>
        <v>13881.805</v>
      </c>
      <c r="BA31" s="160">
        <f t="shared" si="1"/>
        <v>12778.061</v>
      </c>
      <c r="BB31" s="160">
        <f t="shared" si="1"/>
        <v>761.50800000000004</v>
      </c>
      <c r="BC31" s="156"/>
      <c r="BE31" s="162" t="s">
        <v>151</v>
      </c>
      <c r="BF31" s="163">
        <v>10184486.5</v>
      </c>
      <c r="BG31" s="164">
        <v>6412308</v>
      </c>
      <c r="BH31" s="165">
        <v>3209750</v>
      </c>
      <c r="BI31" s="164">
        <f t="shared" si="0"/>
        <v>10184.486500000001</v>
      </c>
      <c r="BJ31" s="164">
        <f t="shared" si="0"/>
        <v>6412.308</v>
      </c>
      <c r="BK31" s="164">
        <f t="shared" si="0"/>
        <v>3209.75</v>
      </c>
    </row>
    <row r="32" spans="1:63" ht="17.399999999999999">
      <c r="A32" s="166"/>
      <c r="AV32" s="156" t="s">
        <v>152</v>
      </c>
      <c r="AW32" s="159">
        <v>14408177</v>
      </c>
      <c r="AX32" s="160">
        <v>13369029</v>
      </c>
      <c r="AY32" s="161">
        <v>610362</v>
      </c>
      <c r="AZ32" s="160">
        <f t="shared" si="1"/>
        <v>14408.177</v>
      </c>
      <c r="BA32" s="160">
        <f t="shared" si="1"/>
        <v>13369.029</v>
      </c>
      <c r="BB32" s="160">
        <f t="shared" si="1"/>
        <v>610.36199999999997</v>
      </c>
      <c r="BC32" s="156"/>
      <c r="BE32" s="150" t="s">
        <v>153</v>
      </c>
      <c r="BF32" s="151">
        <v>7444372</v>
      </c>
      <c r="BG32" s="152">
        <v>5438541</v>
      </c>
      <c r="BH32" s="153">
        <v>1767400</v>
      </c>
      <c r="BI32" s="152">
        <f t="shared" si="0"/>
        <v>7444.3720000000003</v>
      </c>
      <c r="BJ32" s="152">
        <f t="shared" si="0"/>
        <v>5438.5410000000002</v>
      </c>
      <c r="BK32" s="152">
        <f t="shared" si="0"/>
        <v>1767.4</v>
      </c>
    </row>
    <row r="33" spans="1:63" ht="17.399999999999999">
      <c r="A33" s="166"/>
      <c r="B33" s="167"/>
      <c r="C33" s="167"/>
      <c r="D33" s="167"/>
      <c r="E33" s="167"/>
      <c r="AV33" s="156" t="s">
        <v>154</v>
      </c>
      <c r="AW33" s="146">
        <v>16289604</v>
      </c>
      <c r="AX33" s="146">
        <v>15260742</v>
      </c>
      <c r="AY33" s="147">
        <v>612321</v>
      </c>
      <c r="AZ33" s="160">
        <f t="shared" si="1"/>
        <v>16289.603999999999</v>
      </c>
      <c r="BA33" s="160">
        <f t="shared" si="1"/>
        <v>15260.742</v>
      </c>
      <c r="BB33" s="160">
        <f t="shared" si="1"/>
        <v>612.32100000000003</v>
      </c>
      <c r="BC33" s="156" t="s">
        <v>154</v>
      </c>
      <c r="BE33" s="150" t="s">
        <v>155</v>
      </c>
      <c r="BF33" s="151">
        <v>9283019</v>
      </c>
      <c r="BG33" s="152">
        <v>6598816</v>
      </c>
      <c r="BH33" s="153">
        <v>2403579</v>
      </c>
      <c r="BI33" s="152">
        <f t="shared" si="0"/>
        <v>9283.0190000000002</v>
      </c>
      <c r="BJ33" s="152">
        <f t="shared" si="0"/>
        <v>6598.8159999999998</v>
      </c>
      <c r="BK33" s="152">
        <f t="shared" si="0"/>
        <v>2403.5790000000002</v>
      </c>
    </row>
    <row r="34" spans="1:63">
      <c r="AV34" s="156" t="s">
        <v>156</v>
      </c>
      <c r="AW34" s="146">
        <v>16054541</v>
      </c>
      <c r="AX34" s="146">
        <v>14640310</v>
      </c>
      <c r="AY34" s="147">
        <v>964876</v>
      </c>
      <c r="AZ34" s="160">
        <f t="shared" si="1"/>
        <v>16054.540999999999</v>
      </c>
      <c r="BA34" s="160">
        <f t="shared" si="1"/>
        <v>14640.31</v>
      </c>
      <c r="BB34" s="160">
        <f t="shared" si="1"/>
        <v>964.87599999999998</v>
      </c>
      <c r="BC34" s="156"/>
      <c r="BE34" s="150" t="s">
        <v>157</v>
      </c>
      <c r="BF34" s="151">
        <v>10309281.5</v>
      </c>
      <c r="BG34" s="152">
        <v>6878062</v>
      </c>
      <c r="BH34" s="153">
        <v>3022730</v>
      </c>
      <c r="BI34" s="152">
        <f t="shared" si="0"/>
        <v>10309.281499999999</v>
      </c>
      <c r="BJ34" s="152">
        <f t="shared" si="0"/>
        <v>6878.0619999999999</v>
      </c>
      <c r="BK34" s="152">
        <f t="shared" si="0"/>
        <v>3022.73</v>
      </c>
    </row>
    <row r="35" spans="1:63">
      <c r="AV35" s="156" t="s">
        <v>158</v>
      </c>
      <c r="AW35" s="146">
        <v>13411941</v>
      </c>
      <c r="AX35" s="146">
        <v>12407145</v>
      </c>
      <c r="AY35" s="147">
        <v>563239</v>
      </c>
      <c r="AZ35" s="146">
        <f t="shared" si="1"/>
        <v>13411.941000000001</v>
      </c>
      <c r="BA35" s="146">
        <f t="shared" si="1"/>
        <v>12407.145</v>
      </c>
      <c r="BB35" s="146">
        <f t="shared" si="1"/>
        <v>563.23900000000003</v>
      </c>
      <c r="BC35" s="156"/>
      <c r="BE35" s="150" t="s">
        <v>159</v>
      </c>
      <c r="BF35" s="151">
        <v>7194504</v>
      </c>
      <c r="BG35" s="152">
        <v>5497460</v>
      </c>
      <c r="BH35" s="153">
        <v>1439145</v>
      </c>
      <c r="BI35" s="152">
        <v>7194.5039999999999</v>
      </c>
      <c r="BJ35" s="152">
        <v>5497.46</v>
      </c>
      <c r="BK35" s="152">
        <v>1439.145</v>
      </c>
    </row>
    <row r="36" spans="1:63">
      <c r="AV36" s="156" t="s">
        <v>160</v>
      </c>
      <c r="AW36" s="146">
        <v>13160733</v>
      </c>
      <c r="AX36" s="146">
        <v>12085445</v>
      </c>
      <c r="AY36" s="147">
        <v>719444</v>
      </c>
      <c r="AZ36" s="146">
        <f t="shared" si="1"/>
        <v>13160.733</v>
      </c>
      <c r="BA36" s="146">
        <f t="shared" si="1"/>
        <v>12085.445</v>
      </c>
      <c r="BB36" s="146">
        <f t="shared" si="1"/>
        <v>719.44399999999996</v>
      </c>
      <c r="BC36" s="156" t="s">
        <v>160</v>
      </c>
      <c r="BE36" s="150" t="s">
        <v>161</v>
      </c>
      <c r="BF36" s="151">
        <v>10502584</v>
      </c>
      <c r="BG36" s="152">
        <v>6497490</v>
      </c>
      <c r="BH36" s="153">
        <v>3535101</v>
      </c>
      <c r="BI36" s="152">
        <f t="shared" ref="BI36:BK58" si="2">BF36/1000</f>
        <v>10502.584000000001</v>
      </c>
      <c r="BJ36" s="152">
        <f t="shared" si="2"/>
        <v>6497.49</v>
      </c>
      <c r="BK36" s="152">
        <f t="shared" si="2"/>
        <v>3535.1010000000001</v>
      </c>
    </row>
    <row r="37" spans="1:63">
      <c r="AV37" s="156" t="s">
        <v>162</v>
      </c>
      <c r="AW37" s="146">
        <v>11892248</v>
      </c>
      <c r="AX37" s="146">
        <v>10928330</v>
      </c>
      <c r="AY37" s="147">
        <v>588100</v>
      </c>
      <c r="AZ37" s="146">
        <f t="shared" si="1"/>
        <v>11892.248</v>
      </c>
      <c r="BA37" s="146">
        <f t="shared" si="1"/>
        <v>10928.33</v>
      </c>
      <c r="BB37" s="146">
        <f t="shared" si="1"/>
        <v>588.1</v>
      </c>
      <c r="BC37" s="156"/>
      <c r="BE37" s="150" t="s">
        <v>163</v>
      </c>
      <c r="BF37" s="151">
        <v>7949826</v>
      </c>
      <c r="BG37" s="152">
        <v>5132908</v>
      </c>
      <c r="BH37" s="153">
        <v>2629195</v>
      </c>
      <c r="BI37" s="152">
        <f t="shared" si="2"/>
        <v>7949.826</v>
      </c>
      <c r="BJ37" s="152">
        <f t="shared" si="2"/>
        <v>5132.9080000000004</v>
      </c>
      <c r="BK37" s="152">
        <f t="shared" si="2"/>
        <v>2629.1950000000002</v>
      </c>
    </row>
    <row r="38" spans="1:63">
      <c r="AV38" s="156" t="s">
        <v>164</v>
      </c>
      <c r="AW38" s="146">
        <v>13723920</v>
      </c>
      <c r="AX38" s="146">
        <v>12592201</v>
      </c>
      <c r="AY38" s="147">
        <v>626752</v>
      </c>
      <c r="AZ38" s="146">
        <f t="shared" si="1"/>
        <v>13723.92</v>
      </c>
      <c r="BA38" s="146">
        <f t="shared" si="1"/>
        <v>12592.200999999999</v>
      </c>
      <c r="BB38" s="146">
        <f t="shared" si="1"/>
        <v>626.75199999999995</v>
      </c>
      <c r="BC38" s="156"/>
      <c r="BE38" s="150" t="s">
        <v>165</v>
      </c>
      <c r="BF38" s="151">
        <v>9903783</v>
      </c>
      <c r="BG38" s="152">
        <v>6552712</v>
      </c>
      <c r="BH38" s="153">
        <v>2946655</v>
      </c>
      <c r="BI38" s="152">
        <f t="shared" si="2"/>
        <v>9903.7829999999994</v>
      </c>
      <c r="BJ38" s="152">
        <f t="shared" si="2"/>
        <v>6552.7120000000004</v>
      </c>
      <c r="BK38" s="152">
        <f t="shared" si="2"/>
        <v>2946.6550000000002</v>
      </c>
    </row>
    <row r="39" spans="1:63">
      <c r="AV39" s="145" t="s">
        <v>166</v>
      </c>
      <c r="AW39" s="146">
        <v>15057259</v>
      </c>
      <c r="AX39" s="146">
        <v>13383339</v>
      </c>
      <c r="AY39" s="147">
        <v>1113615</v>
      </c>
      <c r="AZ39" s="146">
        <f t="shared" si="1"/>
        <v>15057.259</v>
      </c>
      <c r="BA39" s="146">
        <f t="shared" si="1"/>
        <v>13383.339</v>
      </c>
      <c r="BB39" s="146">
        <f t="shared" si="1"/>
        <v>1113.615</v>
      </c>
      <c r="BC39" s="148" t="s">
        <v>167</v>
      </c>
      <c r="BE39" s="150" t="s">
        <v>168</v>
      </c>
      <c r="BF39" s="151">
        <v>8984460</v>
      </c>
      <c r="BG39" s="152">
        <v>6130528</v>
      </c>
      <c r="BH39" s="153">
        <v>2500651</v>
      </c>
      <c r="BI39" s="152">
        <f t="shared" si="2"/>
        <v>8984.4599999999991</v>
      </c>
      <c r="BJ39" s="152">
        <f t="shared" si="2"/>
        <v>6130.5280000000002</v>
      </c>
      <c r="BK39" s="152">
        <f t="shared" si="2"/>
        <v>2500.6509999999998</v>
      </c>
    </row>
    <row r="40" spans="1:63">
      <c r="AV40" s="145" t="s">
        <v>169</v>
      </c>
      <c r="AW40" s="146">
        <v>10309360</v>
      </c>
      <c r="AX40" s="146">
        <v>9413587</v>
      </c>
      <c r="AY40" s="147">
        <v>674685</v>
      </c>
      <c r="AZ40" s="146">
        <v>10309.36</v>
      </c>
      <c r="BA40" s="146">
        <v>9413.5869999999995</v>
      </c>
      <c r="BB40" s="146">
        <v>674.68499999999995</v>
      </c>
      <c r="BE40" s="150" t="s">
        <v>170</v>
      </c>
      <c r="BF40" s="151">
        <v>8927024</v>
      </c>
      <c r="BG40" s="152">
        <v>5925206</v>
      </c>
      <c r="BH40" s="153">
        <v>2618623</v>
      </c>
      <c r="BI40" s="152">
        <f t="shared" si="2"/>
        <v>8927.0239999999994</v>
      </c>
      <c r="BJ40" s="152">
        <f t="shared" si="2"/>
        <v>5925.2060000000001</v>
      </c>
      <c r="BK40" s="152">
        <f t="shared" si="2"/>
        <v>2618.623</v>
      </c>
    </row>
    <row r="41" spans="1:63">
      <c r="AV41" s="145" t="s">
        <v>171</v>
      </c>
      <c r="AW41" s="146">
        <v>13953181</v>
      </c>
      <c r="AX41" s="146">
        <v>12408257</v>
      </c>
      <c r="AY41" s="147">
        <v>1138152</v>
      </c>
      <c r="AZ41" s="146">
        <v>13953.181</v>
      </c>
      <c r="BA41" s="146">
        <v>12408.257</v>
      </c>
      <c r="BB41" s="146">
        <v>1138.152</v>
      </c>
      <c r="BE41" s="150" t="s">
        <v>172</v>
      </c>
      <c r="BF41" s="151">
        <v>9138928</v>
      </c>
      <c r="BG41" s="152">
        <v>5782702</v>
      </c>
      <c r="BH41" s="153">
        <v>2849656</v>
      </c>
      <c r="BI41" s="152">
        <f t="shared" si="2"/>
        <v>9138.9279999999999</v>
      </c>
      <c r="BJ41" s="152">
        <f t="shared" si="2"/>
        <v>5782.7020000000002</v>
      </c>
      <c r="BK41" s="152">
        <f t="shared" si="2"/>
        <v>2849.6559999999999</v>
      </c>
    </row>
    <row r="42" spans="1:63">
      <c r="AV42" s="145" t="s">
        <v>173</v>
      </c>
      <c r="AW42" s="146">
        <v>12325603</v>
      </c>
      <c r="AX42" s="146">
        <v>11245394</v>
      </c>
      <c r="AY42" s="147">
        <v>716530</v>
      </c>
      <c r="AZ42" s="146">
        <v>12325.602999999999</v>
      </c>
      <c r="BA42" s="146">
        <v>11245.394</v>
      </c>
      <c r="BB42" s="146">
        <v>716.53</v>
      </c>
      <c r="BC42" s="148" t="s">
        <v>173</v>
      </c>
      <c r="BE42" s="150" t="s">
        <v>174</v>
      </c>
      <c r="BF42" s="151">
        <v>8746229</v>
      </c>
      <c r="BG42" s="152">
        <v>6085706</v>
      </c>
      <c r="BH42" s="153">
        <v>2071806</v>
      </c>
      <c r="BI42" s="152">
        <f t="shared" si="2"/>
        <v>8746.2289999999994</v>
      </c>
      <c r="BJ42" s="152">
        <f t="shared" si="2"/>
        <v>6085.7060000000001</v>
      </c>
      <c r="BK42" s="152">
        <f t="shared" si="2"/>
        <v>2071.806</v>
      </c>
    </row>
    <row r="43" spans="1:63">
      <c r="AV43" s="145" t="s">
        <v>175</v>
      </c>
      <c r="AW43" s="146">
        <v>13012125</v>
      </c>
      <c r="AX43" s="146">
        <v>11750754</v>
      </c>
      <c r="AY43" s="147">
        <v>938855</v>
      </c>
      <c r="AZ43" s="146">
        <v>13012</v>
      </c>
      <c r="BA43" s="146">
        <v>11751</v>
      </c>
      <c r="BB43" s="146">
        <v>938.85500000000002</v>
      </c>
      <c r="BE43" s="150" t="s">
        <v>176</v>
      </c>
      <c r="BF43" s="151">
        <v>7777611</v>
      </c>
      <c r="BG43" s="152">
        <v>5684049</v>
      </c>
      <c r="BH43" s="153">
        <v>1684543</v>
      </c>
      <c r="BI43" s="152">
        <f t="shared" si="2"/>
        <v>7777.6109999999999</v>
      </c>
      <c r="BJ43" s="152">
        <f t="shared" si="2"/>
        <v>5684.049</v>
      </c>
      <c r="BK43" s="152">
        <f t="shared" si="2"/>
        <v>1684.5429999999999</v>
      </c>
    </row>
    <row r="44" spans="1:63">
      <c r="AV44" s="145" t="s">
        <v>177</v>
      </c>
      <c r="AW44" s="146">
        <v>13540379</v>
      </c>
      <c r="AX44" s="146">
        <v>12247744</v>
      </c>
      <c r="AY44" s="147">
        <v>986283</v>
      </c>
      <c r="AZ44" s="146">
        <v>13540</v>
      </c>
      <c r="BA44" s="146">
        <v>12248</v>
      </c>
      <c r="BB44" s="146">
        <v>986</v>
      </c>
      <c r="BE44" s="150" t="s">
        <v>178</v>
      </c>
      <c r="BF44" s="151">
        <v>9743924</v>
      </c>
      <c r="BG44" s="152">
        <v>6731112</v>
      </c>
      <c r="BH44" s="153">
        <v>2559841</v>
      </c>
      <c r="BI44" s="152">
        <f t="shared" si="2"/>
        <v>9743.9240000000009</v>
      </c>
      <c r="BJ44" s="152">
        <f t="shared" si="2"/>
        <v>6731.1120000000001</v>
      </c>
      <c r="BK44" s="152">
        <f t="shared" si="2"/>
        <v>2559.8409999999999</v>
      </c>
    </row>
    <row r="45" spans="1:63">
      <c r="AV45" s="145" t="s">
        <v>179</v>
      </c>
      <c r="AW45" s="146">
        <v>12688692</v>
      </c>
      <c r="AX45" s="146">
        <v>11495426</v>
      </c>
      <c r="AY45" s="147">
        <v>862180</v>
      </c>
      <c r="AZ45" s="146">
        <v>12689</v>
      </c>
      <c r="BA45" s="146">
        <v>11495</v>
      </c>
      <c r="BB45" s="146">
        <v>862</v>
      </c>
      <c r="BC45" s="148" t="s">
        <v>179</v>
      </c>
      <c r="BE45" s="150" t="s">
        <v>180</v>
      </c>
      <c r="BF45" s="151">
        <v>9265390</v>
      </c>
      <c r="BG45" s="152">
        <v>7462691</v>
      </c>
      <c r="BH45" s="153">
        <v>1463731</v>
      </c>
      <c r="BI45" s="152">
        <f t="shared" si="2"/>
        <v>9265.39</v>
      </c>
      <c r="BJ45" s="152">
        <f t="shared" si="2"/>
        <v>7462.6909999999998</v>
      </c>
      <c r="BK45" s="152">
        <f t="shared" si="2"/>
        <v>1463.731</v>
      </c>
    </row>
    <row r="46" spans="1:63">
      <c r="AV46" s="145" t="s">
        <v>181</v>
      </c>
      <c r="AW46" s="146">
        <v>13599327</v>
      </c>
      <c r="AX46" s="146">
        <v>12139538</v>
      </c>
      <c r="AY46" s="147">
        <v>1068943</v>
      </c>
      <c r="AZ46" s="146">
        <v>13599</v>
      </c>
      <c r="BA46" s="146">
        <v>12140</v>
      </c>
      <c r="BB46" s="146">
        <v>1069</v>
      </c>
      <c r="BE46" s="150" t="s">
        <v>182</v>
      </c>
      <c r="BF46" s="151">
        <v>6169541.5</v>
      </c>
      <c r="BG46" s="152">
        <v>4616060</v>
      </c>
      <c r="BH46" s="153">
        <v>1303227.5</v>
      </c>
      <c r="BI46" s="152">
        <f t="shared" si="2"/>
        <v>6169.5415000000003</v>
      </c>
      <c r="BJ46" s="152">
        <f t="shared" si="2"/>
        <v>4616.0600000000004</v>
      </c>
      <c r="BK46" s="152">
        <f t="shared" si="2"/>
        <v>1303.2275</v>
      </c>
    </row>
    <row r="47" spans="1:63">
      <c r="AV47" s="145" t="s">
        <v>183</v>
      </c>
      <c r="AW47" s="146">
        <v>12689729</v>
      </c>
      <c r="AX47" s="146">
        <v>11426438</v>
      </c>
      <c r="AY47" s="147">
        <v>959038</v>
      </c>
      <c r="AZ47" s="146">
        <v>12690</v>
      </c>
      <c r="BA47" s="146">
        <v>11426</v>
      </c>
      <c r="BB47" s="146">
        <v>959</v>
      </c>
      <c r="BE47" s="168" t="s">
        <v>184</v>
      </c>
      <c r="BF47" s="149">
        <v>6888624</v>
      </c>
      <c r="BG47" s="146">
        <v>4634432</v>
      </c>
      <c r="BH47" s="147">
        <v>1901783</v>
      </c>
      <c r="BI47" s="146">
        <f t="shared" si="2"/>
        <v>6888.6239999999998</v>
      </c>
      <c r="BJ47" s="146">
        <f t="shared" si="2"/>
        <v>4634.4319999999998</v>
      </c>
      <c r="BK47" s="146">
        <f t="shared" si="2"/>
        <v>1901.7829999999999</v>
      </c>
    </row>
    <row r="48" spans="1:63">
      <c r="AV48" s="145" t="s">
        <v>185</v>
      </c>
      <c r="AW48" s="146">
        <v>12058692</v>
      </c>
      <c r="AX48" s="146">
        <v>11109879</v>
      </c>
      <c r="AY48" s="147">
        <v>764343</v>
      </c>
      <c r="AZ48" s="146">
        <v>12059</v>
      </c>
      <c r="BA48" s="146">
        <v>11110</v>
      </c>
      <c r="BB48" s="146">
        <v>764</v>
      </c>
      <c r="BC48" s="148" t="s">
        <v>185</v>
      </c>
      <c r="BE48" s="168" t="s">
        <v>186</v>
      </c>
      <c r="BF48" s="154">
        <v>6464230</v>
      </c>
      <c r="BG48" s="154">
        <v>3871472</v>
      </c>
      <c r="BH48" s="155">
        <v>2344384</v>
      </c>
      <c r="BI48" s="146">
        <f t="shared" si="2"/>
        <v>6464.23</v>
      </c>
      <c r="BJ48" s="146">
        <f t="shared" si="2"/>
        <v>3871.4720000000002</v>
      </c>
      <c r="BK48" s="146">
        <f t="shared" si="2"/>
        <v>2344.384</v>
      </c>
    </row>
    <row r="49" spans="48:63">
      <c r="AV49" s="145" t="s">
        <v>187</v>
      </c>
      <c r="AW49" s="146">
        <v>13804680</v>
      </c>
      <c r="AX49" s="146">
        <v>12627020</v>
      </c>
      <c r="AY49" s="147">
        <v>917910</v>
      </c>
      <c r="AZ49" s="146">
        <v>13805</v>
      </c>
      <c r="BA49" s="146">
        <v>12627</v>
      </c>
      <c r="BB49" s="146">
        <v>918</v>
      </c>
      <c r="BE49" s="168" t="s">
        <v>188</v>
      </c>
      <c r="BF49" s="154">
        <v>8393603</v>
      </c>
      <c r="BG49" s="154">
        <v>4966324</v>
      </c>
      <c r="BH49" s="155">
        <v>3124378</v>
      </c>
      <c r="BI49" s="146">
        <f t="shared" si="2"/>
        <v>8393.6029999999992</v>
      </c>
      <c r="BJ49" s="146">
        <f t="shared" si="2"/>
        <v>4966.3239999999996</v>
      </c>
      <c r="BK49" s="146">
        <f t="shared" si="2"/>
        <v>3124.3780000000002</v>
      </c>
    </row>
    <row r="50" spans="48:63">
      <c r="AV50" s="145" t="s">
        <v>189</v>
      </c>
      <c r="AW50" s="146">
        <v>11903376</v>
      </c>
      <c r="AX50" s="146">
        <v>11297489</v>
      </c>
      <c r="AY50" s="147">
        <v>454570</v>
      </c>
      <c r="AZ50" s="146">
        <v>11903</v>
      </c>
      <c r="BA50" s="146">
        <v>11297</v>
      </c>
      <c r="BB50" s="146">
        <v>455</v>
      </c>
      <c r="BE50" s="168" t="s">
        <v>190</v>
      </c>
      <c r="BF50" s="149">
        <v>9311519</v>
      </c>
      <c r="BG50" s="146">
        <v>5330087</v>
      </c>
      <c r="BH50" s="147">
        <v>3565070</v>
      </c>
      <c r="BI50" s="146">
        <f t="shared" si="2"/>
        <v>9311.5190000000002</v>
      </c>
      <c r="BJ50" s="146">
        <f t="shared" si="2"/>
        <v>5330.0870000000004</v>
      </c>
      <c r="BK50" s="146">
        <f t="shared" si="2"/>
        <v>3565.07</v>
      </c>
    </row>
    <row r="51" spans="48:63">
      <c r="AV51" s="145" t="s">
        <v>191</v>
      </c>
      <c r="AW51" s="146">
        <v>11479512</v>
      </c>
      <c r="AX51" s="146">
        <v>10671207</v>
      </c>
      <c r="AY51" s="147">
        <v>651143</v>
      </c>
      <c r="AZ51" s="146">
        <v>11480</v>
      </c>
      <c r="BA51" s="146">
        <v>10671</v>
      </c>
      <c r="BB51" s="146">
        <v>651</v>
      </c>
      <c r="BC51" s="148" t="s">
        <v>191</v>
      </c>
      <c r="BE51" s="168" t="s">
        <v>192</v>
      </c>
      <c r="BF51" s="154">
        <v>8612590</v>
      </c>
      <c r="BG51" s="154">
        <v>5290798</v>
      </c>
      <c r="BH51" s="155">
        <v>2898672</v>
      </c>
      <c r="BI51" s="146">
        <f t="shared" si="2"/>
        <v>8612.59</v>
      </c>
      <c r="BJ51" s="146">
        <f t="shared" si="2"/>
        <v>5290.7979999999998</v>
      </c>
      <c r="BK51" s="146">
        <f t="shared" si="2"/>
        <v>2898.672</v>
      </c>
    </row>
    <row r="52" spans="48:63">
      <c r="AV52" s="145" t="s">
        <v>193</v>
      </c>
      <c r="AW52" s="146">
        <v>11068593</v>
      </c>
      <c r="AX52" s="146">
        <v>10206220</v>
      </c>
      <c r="AY52" s="147">
        <v>677499</v>
      </c>
      <c r="AZ52" s="146">
        <v>11069</v>
      </c>
      <c r="BA52" s="146">
        <v>10206</v>
      </c>
      <c r="BB52" s="146">
        <v>677</v>
      </c>
      <c r="BE52" s="168" t="s">
        <v>194</v>
      </c>
      <c r="BF52" s="154">
        <v>8262723</v>
      </c>
      <c r="BG52" s="154">
        <v>5084914</v>
      </c>
      <c r="BH52" s="155">
        <v>2864210</v>
      </c>
      <c r="BI52" s="146">
        <f t="shared" si="2"/>
        <v>8262.723</v>
      </c>
      <c r="BJ52" s="146">
        <f t="shared" si="2"/>
        <v>5084.9139999999998</v>
      </c>
      <c r="BK52" s="146">
        <f t="shared" si="2"/>
        <v>2864.21</v>
      </c>
    </row>
    <row r="53" spans="48:63">
      <c r="AV53" s="145" t="s">
        <v>195</v>
      </c>
      <c r="AW53" s="146">
        <v>14674134</v>
      </c>
      <c r="AX53" s="146">
        <v>13008025</v>
      </c>
      <c r="AY53" s="147">
        <v>1231026</v>
      </c>
      <c r="AZ53" s="146">
        <v>14674</v>
      </c>
      <c r="BA53" s="146">
        <v>13008</v>
      </c>
      <c r="BB53" s="146">
        <v>1231</v>
      </c>
      <c r="BE53" s="168" t="s">
        <v>196</v>
      </c>
      <c r="BF53" s="149">
        <v>9563307</v>
      </c>
      <c r="BG53" s="146">
        <v>5706837</v>
      </c>
      <c r="BH53" s="147">
        <v>3522238</v>
      </c>
      <c r="BI53" s="146">
        <f t="shared" si="2"/>
        <v>9563.3070000000007</v>
      </c>
      <c r="BJ53" s="146">
        <f t="shared" si="2"/>
        <v>5706.8370000000004</v>
      </c>
      <c r="BK53" s="146">
        <f t="shared" si="2"/>
        <v>3522.2379999999998</v>
      </c>
    </row>
    <row r="54" spans="48:63">
      <c r="AV54" s="145" t="s">
        <v>197</v>
      </c>
      <c r="AW54" s="146">
        <v>10435246</v>
      </c>
      <c r="AX54" s="146">
        <v>9367580</v>
      </c>
      <c r="AY54" s="147">
        <v>635906</v>
      </c>
      <c r="AZ54" s="146">
        <v>10435</v>
      </c>
      <c r="BA54" s="146">
        <v>9368</v>
      </c>
      <c r="BB54" s="146">
        <v>636</v>
      </c>
      <c r="BC54" s="148" t="s">
        <v>198</v>
      </c>
      <c r="BE54" s="168" t="s">
        <v>199</v>
      </c>
      <c r="BF54" s="154">
        <v>9345055</v>
      </c>
      <c r="BG54" s="154">
        <v>5730547</v>
      </c>
      <c r="BH54" s="155">
        <v>3255113</v>
      </c>
      <c r="BI54" s="146">
        <f t="shared" si="2"/>
        <v>9345.0550000000003</v>
      </c>
      <c r="BJ54" s="146">
        <f t="shared" si="2"/>
        <v>5730.5469999999996</v>
      </c>
      <c r="BK54" s="146">
        <f t="shared" si="2"/>
        <v>3255.1129999999998</v>
      </c>
    </row>
    <row r="55" spans="48:63">
      <c r="AV55" s="145" t="s">
        <v>200</v>
      </c>
      <c r="AW55" s="146">
        <v>11701189</v>
      </c>
      <c r="AX55" s="146">
        <v>10308851</v>
      </c>
      <c r="AY55" s="147">
        <v>856539</v>
      </c>
      <c r="AZ55" s="146">
        <v>11701</v>
      </c>
      <c r="BA55" s="146">
        <v>10309</v>
      </c>
      <c r="BB55" s="146">
        <v>857</v>
      </c>
      <c r="BE55" s="168" t="s">
        <v>201</v>
      </c>
      <c r="BF55" s="154">
        <v>9517006</v>
      </c>
      <c r="BG55" s="154">
        <v>5749648</v>
      </c>
      <c r="BH55" s="155">
        <v>3453717</v>
      </c>
      <c r="BI55" s="146">
        <f t="shared" si="2"/>
        <v>9517.0059999999994</v>
      </c>
      <c r="BJ55" s="146">
        <f t="shared" si="2"/>
        <v>5749.6480000000001</v>
      </c>
      <c r="BK55" s="146">
        <f t="shared" si="2"/>
        <v>3453.7170000000001</v>
      </c>
    </row>
    <row r="56" spans="48:63">
      <c r="AV56" s="145" t="s">
        <v>202</v>
      </c>
      <c r="AW56" s="146">
        <v>13044633</v>
      </c>
      <c r="AX56" s="146">
        <v>11138675</v>
      </c>
      <c r="AY56" s="147">
        <v>1229234</v>
      </c>
      <c r="AZ56" s="146">
        <v>13045</v>
      </c>
      <c r="BA56" s="146">
        <v>11139</v>
      </c>
      <c r="BB56" s="146">
        <v>1229</v>
      </c>
      <c r="BE56" s="168" t="s">
        <v>203</v>
      </c>
      <c r="BF56" s="149">
        <v>9089255</v>
      </c>
      <c r="BG56" s="146">
        <v>6452391</v>
      </c>
      <c r="BH56" s="147">
        <v>2265033</v>
      </c>
      <c r="BI56" s="146">
        <f t="shared" si="2"/>
        <v>9089.2549999999992</v>
      </c>
      <c r="BJ56" s="146">
        <f t="shared" si="2"/>
        <v>6452.3909999999996</v>
      </c>
      <c r="BK56" s="146">
        <f t="shared" si="2"/>
        <v>2265.0329999999999</v>
      </c>
    </row>
    <row r="57" spans="48:63">
      <c r="AV57" s="145" t="s">
        <v>204</v>
      </c>
      <c r="AW57" s="146">
        <v>12087459</v>
      </c>
      <c r="AX57" s="146">
        <v>10745755</v>
      </c>
      <c r="AY57" s="147">
        <v>946464</v>
      </c>
      <c r="AZ57" s="146">
        <v>12087</v>
      </c>
      <c r="BA57" s="146">
        <v>10746</v>
      </c>
      <c r="BB57" s="146">
        <v>946</v>
      </c>
      <c r="BC57" s="148" t="s">
        <v>204</v>
      </c>
      <c r="BE57" s="168" t="s">
        <v>205</v>
      </c>
      <c r="BF57" s="154">
        <v>8902795</v>
      </c>
      <c r="BG57" s="154">
        <v>6679218</v>
      </c>
      <c r="BH57" s="155">
        <v>1855182</v>
      </c>
      <c r="BI57" s="146">
        <f t="shared" si="2"/>
        <v>8902.7950000000001</v>
      </c>
      <c r="BJ57" s="146">
        <f t="shared" si="2"/>
        <v>6679.2179999999998</v>
      </c>
      <c r="BK57" s="146">
        <f t="shared" si="2"/>
        <v>1855.182</v>
      </c>
    </row>
    <row r="58" spans="48:63">
      <c r="AV58" s="145" t="s">
        <v>206</v>
      </c>
      <c r="AW58" s="146">
        <v>13052880</v>
      </c>
      <c r="AX58" s="146">
        <v>11344359</v>
      </c>
      <c r="AY58" s="147">
        <v>1288795</v>
      </c>
      <c r="AZ58" s="146">
        <v>13053</v>
      </c>
      <c r="BA58" s="146">
        <v>11344</v>
      </c>
      <c r="BB58" s="146">
        <v>1289</v>
      </c>
      <c r="BE58" s="168" t="s">
        <v>207</v>
      </c>
      <c r="BF58" s="154">
        <v>8822354</v>
      </c>
      <c r="BG58" s="154">
        <v>7110271</v>
      </c>
      <c r="BH58" s="155">
        <v>1349071</v>
      </c>
      <c r="BI58" s="146">
        <f t="shared" si="2"/>
        <v>8822.3539999999994</v>
      </c>
      <c r="BJ58" s="146">
        <f t="shared" si="2"/>
        <v>7110.2709999999997</v>
      </c>
      <c r="BK58" s="146">
        <f t="shared" si="2"/>
        <v>1349.0709999999999</v>
      </c>
    </row>
    <row r="59" spans="48:63">
      <c r="AV59" s="145" t="s">
        <v>208</v>
      </c>
      <c r="AW59" s="146">
        <v>12860096</v>
      </c>
      <c r="AX59" s="146">
        <v>11480239</v>
      </c>
      <c r="AY59" s="147">
        <v>1034277</v>
      </c>
      <c r="AZ59" s="146">
        <v>12860</v>
      </c>
      <c r="BA59" s="146">
        <v>11480</v>
      </c>
      <c r="BB59" s="146">
        <v>1034</v>
      </c>
    </row>
    <row r="60" spans="48:63">
      <c r="AV60" s="145" t="s">
        <v>209</v>
      </c>
      <c r="AW60" s="146">
        <v>11794593</v>
      </c>
      <c r="AX60" s="146">
        <v>10394002</v>
      </c>
      <c r="AY60" s="147">
        <v>1134899</v>
      </c>
      <c r="AZ60" s="146">
        <v>11795</v>
      </c>
      <c r="BA60" s="146">
        <v>10394</v>
      </c>
      <c r="BB60" s="146">
        <v>1135</v>
      </c>
      <c r="BC60" s="148" t="s">
        <v>209</v>
      </c>
      <c r="BE60" s="148" t="s">
        <v>210</v>
      </c>
      <c r="BF60" s="149">
        <v>9848195</v>
      </c>
      <c r="BG60" s="146">
        <v>7887411</v>
      </c>
      <c r="BH60" s="147">
        <v>1528451</v>
      </c>
      <c r="BI60" s="146">
        <v>9848.1949999999997</v>
      </c>
      <c r="BJ60" s="146">
        <v>7887.4110000000001</v>
      </c>
      <c r="BK60" s="146">
        <v>1528.451</v>
      </c>
    </row>
    <row r="61" spans="48:63">
      <c r="AV61" s="145" t="s">
        <v>211</v>
      </c>
      <c r="AW61" s="146">
        <v>12547983</v>
      </c>
      <c r="AX61" s="146">
        <v>11372732</v>
      </c>
      <c r="AY61" s="147">
        <v>864305</v>
      </c>
      <c r="AZ61" s="146">
        <v>12548</v>
      </c>
      <c r="BA61" s="146">
        <v>11373</v>
      </c>
      <c r="BB61" s="146">
        <v>864</v>
      </c>
      <c r="BE61" s="148" t="s">
        <v>212</v>
      </c>
      <c r="BF61" s="149">
        <v>11440124</v>
      </c>
      <c r="BG61" s="146">
        <v>8373552</v>
      </c>
      <c r="BH61" s="147">
        <v>2009930</v>
      </c>
      <c r="BI61" s="146">
        <v>11440.124</v>
      </c>
      <c r="BJ61" s="146">
        <v>8373.5519999999997</v>
      </c>
      <c r="BK61" s="146">
        <v>2009.93</v>
      </c>
    </row>
    <row r="62" spans="48:63">
      <c r="AV62" s="145" t="s">
        <v>213</v>
      </c>
      <c r="AW62" s="146">
        <v>11425019</v>
      </c>
      <c r="AX62" s="146">
        <v>10385172</v>
      </c>
      <c r="AY62" s="147">
        <v>780805</v>
      </c>
      <c r="AZ62" s="146">
        <v>11425</v>
      </c>
      <c r="BA62" s="146">
        <v>10385</v>
      </c>
      <c r="BB62" s="146">
        <v>781</v>
      </c>
      <c r="BE62" s="148" t="s">
        <v>214</v>
      </c>
      <c r="BF62" s="149">
        <v>11089716</v>
      </c>
      <c r="BG62" s="146">
        <v>8437078</v>
      </c>
      <c r="BH62" s="147">
        <v>2046398</v>
      </c>
      <c r="BI62" s="146">
        <v>11089.716</v>
      </c>
      <c r="BJ62" s="146">
        <v>8437.0779999999995</v>
      </c>
      <c r="BK62" s="146">
        <v>2046.3979999999999</v>
      </c>
    </row>
    <row r="63" spans="48:63">
      <c r="AV63" s="145" t="s">
        <v>215</v>
      </c>
      <c r="AW63" s="146">
        <v>14952832</v>
      </c>
      <c r="AX63" s="146">
        <v>12723285</v>
      </c>
      <c r="AY63" s="147">
        <v>1915917</v>
      </c>
      <c r="AZ63" s="146">
        <v>14953</v>
      </c>
      <c r="BA63" s="146">
        <v>12723</v>
      </c>
      <c r="BB63" s="146">
        <v>1916</v>
      </c>
      <c r="BC63" s="148" t="s">
        <v>215</v>
      </c>
      <c r="BE63" s="148" t="s">
        <v>216</v>
      </c>
      <c r="BF63" s="149">
        <v>11574838</v>
      </c>
      <c r="BG63" s="146">
        <v>10107235</v>
      </c>
      <c r="BH63" s="147">
        <v>987897</v>
      </c>
      <c r="BI63" s="146">
        <v>11574.838</v>
      </c>
      <c r="BJ63" s="146">
        <v>10107.235000000001</v>
      </c>
      <c r="BK63" s="146">
        <v>987.89700000000005</v>
      </c>
    </row>
    <row r="64" spans="48:63">
      <c r="BE64" s="148" t="s">
        <v>217</v>
      </c>
      <c r="BF64" s="149">
        <v>8968254</v>
      </c>
      <c r="BG64" s="146">
        <v>7979268</v>
      </c>
      <c r="BH64" s="147">
        <v>710861</v>
      </c>
      <c r="BI64" s="146">
        <v>8968.2540000000008</v>
      </c>
      <c r="BJ64" s="146">
        <v>7979.268</v>
      </c>
      <c r="BK64" s="146">
        <v>710.86099999999999</v>
      </c>
    </row>
    <row r="65" spans="57:63">
      <c r="BE65" s="148" t="s">
        <v>218</v>
      </c>
      <c r="BF65" s="149">
        <v>10612523</v>
      </c>
      <c r="BG65" s="146">
        <v>9088091</v>
      </c>
      <c r="BH65" s="147">
        <v>1137645</v>
      </c>
      <c r="BI65" s="146">
        <v>10612.522999999999</v>
      </c>
      <c r="BJ65" s="146">
        <v>9088.0910000000003</v>
      </c>
      <c r="BK65" s="146">
        <v>1137.645</v>
      </c>
    </row>
    <row r="66" spans="57:63">
      <c r="BE66" s="148" t="s">
        <v>219</v>
      </c>
      <c r="BF66" s="149">
        <v>9969199</v>
      </c>
      <c r="BG66" s="146">
        <v>8903779</v>
      </c>
      <c r="BH66" s="147">
        <v>826804</v>
      </c>
      <c r="BI66" s="146">
        <v>9969.1990000000005</v>
      </c>
      <c r="BJ66" s="146">
        <v>8903.7790000000005</v>
      </c>
      <c r="BK66" s="146">
        <v>826.80399999999997</v>
      </c>
    </row>
    <row r="67" spans="57:63">
      <c r="BE67" s="148" t="s">
        <v>220</v>
      </c>
      <c r="BF67" s="149">
        <v>9683885</v>
      </c>
      <c r="BG67" s="146">
        <v>8561660</v>
      </c>
      <c r="BH67" s="147">
        <v>885738</v>
      </c>
      <c r="BI67" s="146">
        <v>9683.8850000000002</v>
      </c>
      <c r="BJ67" s="146">
        <v>8561.66</v>
      </c>
      <c r="BK67" s="146">
        <v>885.73800000000006</v>
      </c>
    </row>
    <row r="68" spans="57:63">
      <c r="BE68" s="148" t="s">
        <v>221</v>
      </c>
      <c r="BF68" s="149">
        <v>8165684</v>
      </c>
      <c r="BG68" s="146">
        <v>7345199</v>
      </c>
      <c r="BH68" s="147">
        <v>440191</v>
      </c>
      <c r="BI68" s="146">
        <v>8165.6840000000002</v>
      </c>
      <c r="BJ68" s="146">
        <v>7345.1989999999996</v>
      </c>
      <c r="BK68" s="146">
        <v>440.19099999999997</v>
      </c>
    </row>
    <row r="69" spans="57:63">
      <c r="BE69" s="148" t="s">
        <v>96</v>
      </c>
      <c r="BF69" s="149">
        <v>11713699</v>
      </c>
      <c r="BG69" s="146">
        <v>10776315</v>
      </c>
      <c r="BH69" s="147">
        <v>606026</v>
      </c>
      <c r="BI69" s="146">
        <v>11713.699000000001</v>
      </c>
      <c r="BJ69" s="146">
        <v>10776.315000000001</v>
      </c>
      <c r="BK69" s="146">
        <v>606.02599999999995</v>
      </c>
    </row>
    <row r="70" spans="57:63">
      <c r="BE70" s="148" t="s">
        <v>102</v>
      </c>
      <c r="BF70" s="149">
        <v>11715533</v>
      </c>
      <c r="BG70" s="146">
        <v>10698044</v>
      </c>
      <c r="BH70" s="147">
        <v>649559</v>
      </c>
      <c r="BI70" s="146">
        <v>11715.532999999999</v>
      </c>
      <c r="BJ70" s="146">
        <v>10698.044</v>
      </c>
      <c r="BK70" s="146">
        <v>649.55899999999997</v>
      </c>
    </row>
    <row r="71" spans="57:63">
      <c r="BE71" s="148" t="s">
        <v>108</v>
      </c>
      <c r="BF71" s="149">
        <v>11656347</v>
      </c>
      <c r="BG71" s="146">
        <v>10727910</v>
      </c>
      <c r="BH71" s="147">
        <v>547766</v>
      </c>
      <c r="BI71" s="146">
        <v>11656.347</v>
      </c>
      <c r="BJ71" s="146">
        <v>10727.91</v>
      </c>
      <c r="BK71" s="146">
        <v>547.76599999999996</v>
      </c>
    </row>
    <row r="72" spans="57:63">
      <c r="BE72" s="148" t="s">
        <v>114</v>
      </c>
      <c r="BF72" s="149">
        <v>10888925</v>
      </c>
      <c r="BG72" s="146">
        <v>10162943</v>
      </c>
      <c r="BH72" s="147">
        <v>347454</v>
      </c>
      <c r="BI72" s="146">
        <v>10888.924999999999</v>
      </c>
      <c r="BJ72" s="146">
        <v>10162.942999999999</v>
      </c>
      <c r="BK72" s="146">
        <v>347.45400000000001</v>
      </c>
    </row>
    <row r="73" spans="57:63">
      <c r="BE73" s="148" t="s">
        <v>116</v>
      </c>
      <c r="BF73" s="149">
        <v>17205163</v>
      </c>
      <c r="BG73" s="146">
        <v>16306900</v>
      </c>
      <c r="BH73" s="147">
        <v>500675</v>
      </c>
      <c r="BI73" s="146">
        <v>17205.163</v>
      </c>
      <c r="BJ73" s="146">
        <v>16306.9</v>
      </c>
      <c r="BK73" s="146">
        <v>500.67500000000001</v>
      </c>
    </row>
    <row r="74" spans="57:63">
      <c r="BE74" s="148" t="s">
        <v>119</v>
      </c>
      <c r="BF74" s="149">
        <v>13659581</v>
      </c>
      <c r="BG74" s="146">
        <v>12781739</v>
      </c>
      <c r="BH74" s="147">
        <v>441207</v>
      </c>
      <c r="BI74" s="146">
        <v>13659.581</v>
      </c>
      <c r="BJ74" s="146">
        <v>12781.739</v>
      </c>
      <c r="BK74" s="146">
        <v>441.20699999999999</v>
      </c>
    </row>
    <row r="75" spans="57:63">
      <c r="BE75" s="148" t="s">
        <v>121</v>
      </c>
      <c r="BF75" s="149">
        <v>14599945</v>
      </c>
      <c r="BG75" s="146">
        <v>13114019</v>
      </c>
      <c r="BH75" s="147">
        <v>771179</v>
      </c>
      <c r="BI75" s="146">
        <v>14599.945</v>
      </c>
      <c r="BJ75" s="146">
        <v>13114.019</v>
      </c>
      <c r="BK75" s="146">
        <v>771.17899999999997</v>
      </c>
    </row>
    <row r="76" spans="57:63">
      <c r="BE76" s="148" t="s">
        <v>123</v>
      </c>
      <c r="BF76" s="149">
        <v>13973265</v>
      </c>
      <c r="BG76" s="146">
        <v>12679576</v>
      </c>
      <c r="BH76" s="147">
        <v>605394</v>
      </c>
      <c r="BI76" s="146">
        <v>13973.264999999999</v>
      </c>
      <c r="BJ76" s="146">
        <v>12679.575999999999</v>
      </c>
      <c r="BK76" s="146">
        <v>605.39400000000001</v>
      </c>
    </row>
    <row r="77" spans="57:63">
      <c r="BE77" s="148" t="s">
        <v>125</v>
      </c>
      <c r="BF77" s="149">
        <v>12020442</v>
      </c>
      <c r="BG77" s="146">
        <v>10624448</v>
      </c>
      <c r="BH77" s="147">
        <v>748472</v>
      </c>
      <c r="BI77" s="146">
        <v>12020.441999999999</v>
      </c>
      <c r="BJ77" s="146">
        <v>10624.448</v>
      </c>
      <c r="BK77" s="146">
        <v>748.47199999999998</v>
      </c>
    </row>
    <row r="78" spans="57:63">
      <c r="BE78" s="148" t="s">
        <v>127</v>
      </c>
      <c r="BF78" s="149">
        <v>11432368</v>
      </c>
      <c r="BG78" s="146">
        <v>10364627</v>
      </c>
      <c r="BH78" s="147">
        <v>620047</v>
      </c>
      <c r="BI78" s="146">
        <v>11432.368</v>
      </c>
      <c r="BJ78" s="146">
        <v>10364.627</v>
      </c>
      <c r="BK78" s="146">
        <v>620.04700000000003</v>
      </c>
    </row>
    <row r="79" spans="57:63">
      <c r="BE79" s="148" t="s">
        <v>129</v>
      </c>
      <c r="BF79" s="149">
        <v>12755431</v>
      </c>
      <c r="BG79" s="146">
        <v>11467656</v>
      </c>
      <c r="BH79" s="147">
        <v>700966</v>
      </c>
      <c r="BI79" s="146">
        <v>12755.431</v>
      </c>
      <c r="BJ79" s="146">
        <v>11467.656000000001</v>
      </c>
      <c r="BK79" s="146">
        <v>700.96600000000001</v>
      </c>
    </row>
    <row r="80" spans="57:63">
      <c r="BE80" s="145" t="s">
        <v>131</v>
      </c>
      <c r="BF80" s="146">
        <v>12013190</v>
      </c>
      <c r="BG80" s="146">
        <v>11016323</v>
      </c>
      <c r="BH80" s="147">
        <v>529477</v>
      </c>
      <c r="BI80" s="146">
        <f t="shared" ref="BI80:BK87" si="3">BF80/1000</f>
        <v>12013.19</v>
      </c>
      <c r="BJ80" s="146">
        <f t="shared" si="3"/>
        <v>11016.323</v>
      </c>
      <c r="BK80" s="146">
        <f t="shared" si="3"/>
        <v>529.47699999999998</v>
      </c>
    </row>
    <row r="81" spans="57:63">
      <c r="BE81" s="145" t="s">
        <v>133</v>
      </c>
      <c r="BF81" s="146">
        <v>14535390</v>
      </c>
      <c r="BG81" s="146">
        <v>13367321</v>
      </c>
      <c r="BH81" s="147">
        <v>672338</v>
      </c>
      <c r="BI81" s="146">
        <f t="shared" si="3"/>
        <v>14535.39</v>
      </c>
      <c r="BJ81" s="146">
        <f t="shared" si="3"/>
        <v>13367.321</v>
      </c>
      <c r="BK81" s="146">
        <f t="shared" si="3"/>
        <v>672.33799999999997</v>
      </c>
    </row>
    <row r="82" spans="57:63">
      <c r="BE82" s="145" t="s">
        <v>135</v>
      </c>
      <c r="BF82" s="154">
        <v>13986038</v>
      </c>
      <c r="BG82" s="154">
        <v>12836457</v>
      </c>
      <c r="BH82" s="155">
        <v>640597</v>
      </c>
      <c r="BI82" s="146">
        <f t="shared" si="3"/>
        <v>13986.038</v>
      </c>
      <c r="BJ82" s="146">
        <f t="shared" si="3"/>
        <v>12836.457</v>
      </c>
      <c r="BK82" s="146">
        <f t="shared" si="3"/>
        <v>640.59699999999998</v>
      </c>
    </row>
    <row r="83" spans="57:63">
      <c r="BE83" s="145" t="s">
        <v>137</v>
      </c>
      <c r="BF83" s="146">
        <v>12828289</v>
      </c>
      <c r="BG83" s="146">
        <v>12047414</v>
      </c>
      <c r="BH83" s="147">
        <v>441537</v>
      </c>
      <c r="BI83" s="146">
        <f t="shared" si="3"/>
        <v>12828.289000000001</v>
      </c>
      <c r="BJ83" s="146">
        <f t="shared" si="3"/>
        <v>12047.414000000001</v>
      </c>
      <c r="BK83" s="146">
        <f t="shared" si="3"/>
        <v>441.53699999999998</v>
      </c>
    </row>
    <row r="84" spans="57:63">
      <c r="BE84" s="148" t="s">
        <v>139</v>
      </c>
      <c r="BF84" s="146">
        <v>13239672</v>
      </c>
      <c r="BG84" s="146">
        <v>12483620</v>
      </c>
      <c r="BH84" s="147">
        <v>288851</v>
      </c>
      <c r="BI84" s="146">
        <f t="shared" si="3"/>
        <v>13239.672</v>
      </c>
      <c r="BJ84" s="146">
        <f t="shared" si="3"/>
        <v>12483.62</v>
      </c>
      <c r="BK84" s="146">
        <f t="shared" si="3"/>
        <v>288.851</v>
      </c>
    </row>
    <row r="85" spans="57:63">
      <c r="BE85" s="148" t="s">
        <v>141</v>
      </c>
      <c r="BF85" s="146">
        <v>15149333</v>
      </c>
      <c r="BG85" s="146">
        <v>14134246</v>
      </c>
      <c r="BH85" s="147">
        <v>523034</v>
      </c>
      <c r="BI85" s="146">
        <f t="shared" si="3"/>
        <v>15149.333000000001</v>
      </c>
      <c r="BJ85" s="146">
        <f t="shared" si="3"/>
        <v>14134.245999999999</v>
      </c>
      <c r="BK85" s="146">
        <f t="shared" si="3"/>
        <v>523.03399999999999</v>
      </c>
    </row>
    <row r="86" spans="57:63">
      <c r="BE86" s="148" t="s">
        <v>144</v>
      </c>
      <c r="BF86" s="146">
        <v>9956771</v>
      </c>
      <c r="BG86" s="146">
        <v>9383149</v>
      </c>
      <c r="BH86" s="147">
        <v>316338</v>
      </c>
      <c r="BI86" s="146">
        <f t="shared" si="3"/>
        <v>9956.7710000000006</v>
      </c>
      <c r="BJ86" s="146">
        <f t="shared" si="3"/>
        <v>9383.1489999999994</v>
      </c>
      <c r="BK86" s="146">
        <f t="shared" si="3"/>
        <v>316.33800000000002</v>
      </c>
    </row>
    <row r="87" spans="57:63">
      <c r="BE87" s="148" t="s">
        <v>146</v>
      </c>
      <c r="BF87" s="146">
        <v>14340478</v>
      </c>
      <c r="BG87" s="146">
        <v>13514628</v>
      </c>
      <c r="BH87" s="147">
        <v>475403</v>
      </c>
      <c r="BI87" s="146">
        <f t="shared" si="3"/>
        <v>14340.477999999999</v>
      </c>
      <c r="BJ87" s="146">
        <f t="shared" si="3"/>
        <v>13514.628000000001</v>
      </c>
      <c r="BK87" s="146">
        <f t="shared" si="3"/>
        <v>475.40300000000002</v>
      </c>
    </row>
    <row r="88" spans="57:63">
      <c r="BE88" s="148" t="s">
        <v>148</v>
      </c>
      <c r="BF88" s="146">
        <v>13738212</v>
      </c>
      <c r="BG88" s="146">
        <v>12873806</v>
      </c>
      <c r="BH88" s="147">
        <v>448767</v>
      </c>
      <c r="BI88" s="146">
        <v>13738.212</v>
      </c>
      <c r="BJ88" s="146">
        <v>12873.806</v>
      </c>
      <c r="BK88" s="146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55" max="1048575" man="1"/>
    <brk id="69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Z24"/>
  <sheetViews>
    <sheetView showGridLines="0" view="pageBreakPreview" zoomScaleNormal="100" zoomScaleSheetLayoutView="100" workbookViewId="0">
      <selection activeCell="A6" sqref="A6"/>
    </sheetView>
  </sheetViews>
  <sheetFormatPr defaultColWidth="8.6328125" defaultRowHeight="16.2"/>
  <cols>
    <col min="1" max="44" width="8.6328125" style="169"/>
    <col min="45" max="45" width="11.36328125" style="169" customWidth="1"/>
    <col min="46" max="46" width="8.6328125" style="169"/>
    <col min="47" max="47" width="5.453125" style="169" customWidth="1"/>
    <col min="48" max="48" width="11.6328125" style="169" customWidth="1"/>
    <col min="49" max="16384" width="8.6328125" style="169"/>
  </cols>
  <sheetData>
    <row r="1" spans="1:52" ht="39.75" customHeight="1">
      <c r="A1" s="195" t="s">
        <v>222</v>
      </c>
      <c r="B1" s="195"/>
      <c r="C1" s="195"/>
      <c r="D1" s="195"/>
      <c r="E1" s="195"/>
      <c r="F1" s="195"/>
      <c r="G1" s="195"/>
      <c r="H1" s="195"/>
      <c r="I1" s="195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</row>
    <row r="2" spans="1:52" ht="16.5" customHeight="1">
      <c r="A2" s="196" t="s">
        <v>223</v>
      </c>
      <c r="B2" s="196"/>
      <c r="C2" s="196"/>
      <c r="D2" s="196"/>
      <c r="E2" s="196"/>
      <c r="F2" s="196"/>
      <c r="G2" s="196"/>
      <c r="H2" s="196"/>
      <c r="I2" s="196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0" t="s">
        <v>224</v>
      </c>
      <c r="AT2" s="170"/>
      <c r="AU2" s="170"/>
      <c r="AV2" s="170" t="s">
        <v>225</v>
      </c>
      <c r="AW2" s="170"/>
      <c r="AX2" s="170"/>
      <c r="AY2" s="170" t="s">
        <v>226</v>
      </c>
      <c r="AZ2" s="170"/>
    </row>
    <row r="3" spans="1:52" ht="19.5" customHeight="1">
      <c r="AS3" s="170" t="s">
        <v>227</v>
      </c>
      <c r="AT3" s="171">
        <f>'[1]彙總表 1 (新聞稿)'!E18</f>
        <v>85.09</v>
      </c>
      <c r="AU3" s="170"/>
      <c r="AV3" s="170" t="s">
        <v>3</v>
      </c>
      <c r="AW3" s="171">
        <f>'[1]彙總表 1 (新聞稿)'!D59</f>
        <v>47.419900123267617</v>
      </c>
      <c r="AX3" s="170"/>
      <c r="AY3" s="170" t="s">
        <v>228</v>
      </c>
      <c r="AZ3" s="171">
        <f>'[1]表3銀行別(需排序)'!O50</f>
        <v>69.686283121650234</v>
      </c>
    </row>
    <row r="4" spans="1:52" ht="36" customHeight="1">
      <c r="AS4" s="170" t="s">
        <v>229</v>
      </c>
      <c r="AT4" s="171">
        <f>'[1]彙總表 1 (新聞稿)'!E7</f>
        <v>12.81</v>
      </c>
      <c r="AU4" s="170"/>
      <c r="AV4" s="170" t="s">
        <v>230</v>
      </c>
      <c r="AW4" s="171">
        <f>'[1]彙總表 1 (新聞稿)'!C59</f>
        <v>52.580099876732376</v>
      </c>
      <c r="AX4" s="170"/>
      <c r="AY4" s="172" t="s">
        <v>231</v>
      </c>
      <c r="AZ4" s="171">
        <f>'[1]表3銀行別(需排序)'!O86</f>
        <v>30.313716878349762</v>
      </c>
    </row>
    <row r="5" spans="1:52">
      <c r="AS5" s="170" t="s">
        <v>232</v>
      </c>
      <c r="AT5" s="171">
        <f>'[1]彙總表 1 (新聞稿)'!E30</f>
        <v>2</v>
      </c>
      <c r="AU5" s="170"/>
      <c r="AV5" s="170"/>
      <c r="AW5" s="170"/>
      <c r="AX5" s="170"/>
      <c r="AY5" s="170"/>
      <c r="AZ5" s="170"/>
    </row>
    <row r="6" spans="1:52">
      <c r="AS6" s="170" t="s">
        <v>233</v>
      </c>
      <c r="AT6" s="171">
        <f>'[1]彙總表 1 (新聞稿)'!E33</f>
        <v>0.09</v>
      </c>
      <c r="AU6" s="170"/>
      <c r="AV6" s="170"/>
      <c r="AW6" s="170"/>
      <c r="AX6" s="170"/>
      <c r="AY6" s="170"/>
      <c r="AZ6" s="170"/>
    </row>
    <row r="7" spans="1:52">
      <c r="AS7" s="170" t="s">
        <v>234</v>
      </c>
      <c r="AT7" s="171">
        <f>'[1]彙總表 1 (新聞稿)'!E37</f>
        <v>0.01</v>
      </c>
      <c r="AU7" s="170"/>
      <c r="AV7" s="170"/>
      <c r="AW7" s="170"/>
      <c r="AX7" s="170"/>
      <c r="AY7" s="170"/>
      <c r="AZ7" s="170"/>
    </row>
    <row r="11" spans="1:52">
      <c r="AS11" s="173" t="s">
        <v>235</v>
      </c>
    </row>
    <row r="12" spans="1:52">
      <c r="AS12" s="173" t="s">
        <v>236</v>
      </c>
    </row>
    <row r="13" spans="1:52">
      <c r="AT13" s="174"/>
    </row>
    <row r="22" spans="1:44" ht="19.5" customHeight="1"/>
    <row r="23" spans="1:44" ht="8.4" customHeight="1"/>
    <row r="24" spans="1:44" ht="22.2">
      <c r="A24" s="196" t="s">
        <v>226</v>
      </c>
      <c r="B24" s="196"/>
      <c r="C24" s="196"/>
      <c r="D24" s="196"/>
      <c r="E24" s="196"/>
      <c r="F24" s="196"/>
      <c r="G24" s="196"/>
      <c r="H24" s="196"/>
      <c r="I24" s="196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4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</vt:lpstr>
      <vt:lpstr>附表 2</vt:lpstr>
      <vt:lpstr>附圖1 </vt:lpstr>
      <vt:lpstr>附圖2</vt:lpstr>
      <vt:lpstr>'附表 1'!Print_Area</vt:lpstr>
      <vt:lpstr>'附表 2'!Print_Area</vt:lpstr>
      <vt:lpstr>'附圖1 '!Print_Area</vt:lpstr>
      <vt:lpstr>附圖2!Print_Area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2018-03-02T01:55:08Z</cp:lastPrinted>
  <dcterms:created xsi:type="dcterms:W3CDTF">2018-02-27T03:03:13Z</dcterms:created>
  <dcterms:modified xsi:type="dcterms:W3CDTF">2018-03-02T01:55:10Z</dcterms:modified>
</cp:coreProperties>
</file>