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4年退票新聞稿\1140227退票新聞稿\新聞稿\"/>
    </mc:Choice>
  </mc:AlternateContent>
  <bookViews>
    <workbookView xWindow="0" yWindow="0" windowWidth="21570" windowHeight="627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124" i="1" l="1"/>
  <c r="M124" i="1"/>
  <c r="J124" i="1"/>
  <c r="G124" i="1"/>
  <c r="F124" i="1"/>
  <c r="G122" i="1"/>
  <c r="F122" i="1"/>
  <c r="F105" i="1"/>
  <c r="D105" i="1"/>
  <c r="E124" i="1" l="1"/>
  <c r="D124" i="1"/>
  <c r="P162" i="1"/>
  <c r="M162" i="1"/>
  <c r="J162" i="1"/>
  <c r="P163" i="1"/>
  <c r="R163" i="1" s="1"/>
  <c r="M163" i="1"/>
  <c r="O163" i="1" s="1"/>
  <c r="J163" i="1"/>
  <c r="L163" i="1" s="1"/>
  <c r="G162" i="1"/>
  <c r="G163" i="1"/>
  <c r="I163" i="1" s="1"/>
  <c r="F163" i="1"/>
  <c r="I162" i="1"/>
  <c r="F162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E163" i="1" l="1"/>
  <c r="L162" i="1"/>
  <c r="R162" i="1"/>
  <c r="R157" i="1"/>
  <c r="Q157" i="1"/>
  <c r="O157" i="1"/>
  <c r="N157" i="1"/>
  <c r="L157" i="1"/>
  <c r="K157" i="1"/>
  <c r="I157" i="1"/>
  <c r="H157" i="1"/>
  <c r="D162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62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O162" i="1" l="1"/>
  <c r="Q152" i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D163" i="1" l="1"/>
  <c r="R148" i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I105" i="1" l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<sst xmlns="http://schemas.openxmlformats.org/spreadsheetml/2006/main" count="392" uniqueCount="171">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</sst>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5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X150" sqref="X150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5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86" customFormat="1" ht="26.25" customHeight="1" x14ac:dyDescent="0.25">
      <c r="A162" s="77"/>
      <c r="B162" s="110" t="s">
        <v>169</v>
      </c>
      <c r="C162" s="61"/>
      <c r="D162" s="78">
        <f>M162/G162*100</f>
        <v>6.6996715045878744E-2</v>
      </c>
      <c r="E162" s="79">
        <f>P162/J162*100</f>
        <v>0.24178900103022202</v>
      </c>
      <c r="F162" s="87">
        <f>17</f>
        <v>17</v>
      </c>
      <c r="G162" s="80">
        <f>G161</f>
        <v>3498679</v>
      </c>
      <c r="H162" s="25" t="s">
        <v>14</v>
      </c>
      <c r="I162" s="81">
        <f>(G162-G163)/G163*100</f>
        <v>-43.740685567928701</v>
      </c>
      <c r="J162" s="82">
        <f>J161</f>
        <v>926014</v>
      </c>
      <c r="K162" s="25" t="s">
        <v>14</v>
      </c>
      <c r="L162" s="81">
        <f>(J162-J163)/J163*100</f>
        <v>-28.235940540578241</v>
      </c>
      <c r="M162" s="80">
        <f>M161</f>
        <v>2344</v>
      </c>
      <c r="N162" s="25" t="s">
        <v>14</v>
      </c>
      <c r="O162" s="81">
        <f>(M162-M163)/M163*100</f>
        <v>-43.694451116982947</v>
      </c>
      <c r="P162" s="82">
        <f>P161</f>
        <v>2239</v>
      </c>
      <c r="Q162" s="25" t="s">
        <v>14</v>
      </c>
      <c r="R162" s="83">
        <f>(P162-P163)/P163*100</f>
        <v>-40.985767000527147</v>
      </c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</row>
    <row r="163" spans="1:49" s="52" customFormat="1" ht="14.1" customHeight="1" thickBot="1" x14ac:dyDescent="0.3">
      <c r="A163" s="49"/>
      <c r="B163" s="112" t="s">
        <v>160</v>
      </c>
      <c r="C163" s="113"/>
      <c r="D163" s="67">
        <f>M163/G163*100</f>
        <v>6.694170170533302E-2</v>
      </c>
      <c r="E163" s="68">
        <f>P163/J163*100</f>
        <v>0.29402670109636159</v>
      </c>
      <c r="F163" s="69">
        <f>22</f>
        <v>22</v>
      </c>
      <c r="G163" s="70">
        <f>G149</f>
        <v>6218844</v>
      </c>
      <c r="H163" s="97" t="s">
        <v>14</v>
      </c>
      <c r="I163" s="71">
        <f>(G163-G137)/(G137)*100</f>
        <v>2.80168480632662</v>
      </c>
      <c r="J163" s="72">
        <f>J149</f>
        <v>1290359</v>
      </c>
      <c r="K163" s="97" t="s">
        <v>14</v>
      </c>
      <c r="L163" s="71">
        <f>(J163-J137)/(J137)*100</f>
        <v>14.112899659878986</v>
      </c>
      <c r="M163" s="70">
        <f>M149</f>
        <v>4163</v>
      </c>
      <c r="N163" s="97" t="s">
        <v>14</v>
      </c>
      <c r="O163" s="71">
        <f>(M163-M137)/(M137)*100</f>
        <v>0.99466278505579808</v>
      </c>
      <c r="P163" s="72">
        <f>P149</f>
        <v>3794</v>
      </c>
      <c r="Q163" s="97" t="s">
        <v>14</v>
      </c>
      <c r="R163" s="73">
        <f>(P163-P137)/(P137)*100</f>
        <v>8.1527936145952111</v>
      </c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</row>
    <row r="164" spans="1:49" s="52" customFormat="1" ht="14.1" customHeight="1" x14ac:dyDescent="0.25">
      <c r="A164" s="49"/>
      <c r="B164" s="62"/>
      <c r="C164" s="62"/>
      <c r="D164" s="54"/>
      <c r="E164" s="54"/>
      <c r="F164" s="63"/>
      <c r="G164" s="64"/>
      <c r="H164" s="65"/>
      <c r="I164" s="66"/>
      <c r="J164" s="64"/>
      <c r="K164" s="65"/>
      <c r="L164" s="66"/>
      <c r="M164" s="64"/>
      <c r="N164" s="65"/>
      <c r="O164" s="66"/>
      <c r="P164" s="64"/>
      <c r="Q164" s="65"/>
      <c r="R164" s="66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</row>
    <row r="165" spans="1:49" ht="13.5" customHeight="1" x14ac:dyDescent="0.25">
      <c r="A165" s="1"/>
      <c r="B165" s="41" t="s">
        <v>60</v>
      </c>
      <c r="C165" s="42" t="s">
        <v>122</v>
      </c>
      <c r="D165" s="43"/>
      <c r="E165" s="44"/>
      <c r="F165" s="44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5" x14ac:dyDescent="0.25">
      <c r="A166" s="1"/>
      <c r="B166" s="41" t="s">
        <v>61</v>
      </c>
      <c r="C166" s="42" t="s">
        <v>62</v>
      </c>
      <c r="D166" s="43"/>
      <c r="E166" s="44"/>
      <c r="F166" s="44"/>
      <c r="G166" s="44"/>
      <c r="H166" s="44"/>
      <c r="I166" s="44"/>
      <c r="J166" s="46"/>
      <c r="K166" s="46"/>
      <c r="L166" s="46"/>
      <c r="M166" s="46"/>
      <c r="N166" s="46"/>
      <c r="O166" s="46"/>
      <c r="P166" s="46"/>
      <c r="Q166" s="46"/>
      <c r="R166" s="46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3.5" customHeight="1" x14ac:dyDescent="0.25">
      <c r="A167" s="1"/>
      <c r="B167" s="48" t="s">
        <v>116</v>
      </c>
      <c r="C167" s="1" t="s">
        <v>117</v>
      </c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3.5" customHeight="1" x14ac:dyDescent="0.25">
      <c r="A168" s="1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3.5" customHeight="1" x14ac:dyDescent="0.25">
      <c r="A169" s="1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5.25" customHeight="1" x14ac:dyDescent="0.25">
      <c r="A170" s="1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3.5" customHeight="1" x14ac:dyDescent="0.25">
      <c r="A171" s="1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3.5" customHeight="1" x14ac:dyDescent="0.25">
      <c r="A172" s="1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3.5" customHeight="1" x14ac:dyDescent="0.25">
      <c r="A173" s="1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8" customHeight="1" x14ac:dyDescent="0.25"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5.75" customHeight="1" x14ac:dyDescent="0.25"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5.75" customHeight="1" x14ac:dyDescent="0.25"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9:49" ht="10.35" customHeight="1" x14ac:dyDescent="0.25"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9:49" ht="15.75" customHeight="1" x14ac:dyDescent="0.25"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81" spans="19:49" ht="7.35" customHeight="1" x14ac:dyDescent="0.25"/>
    <row r="182" spans="19:49" ht="15.75" customHeight="1" x14ac:dyDescent="0.25"/>
    <row r="183" spans="19:49" ht="17.850000000000001" customHeight="1" x14ac:dyDescent="0.25"/>
    <row r="184" spans="19:49" ht="17.100000000000001" customHeight="1" x14ac:dyDescent="0.25"/>
    <row r="185" spans="19:49" ht="7.7" customHeight="1" x14ac:dyDescent="0.25"/>
    <row r="186" spans="19:49" ht="17.100000000000001" customHeight="1" x14ac:dyDescent="0.25"/>
    <row r="187" spans="19:49" ht="17.100000000000001" customHeight="1" x14ac:dyDescent="0.25"/>
    <row r="188" spans="19:49" ht="17.100000000000001" customHeight="1" x14ac:dyDescent="0.25"/>
    <row r="189" spans="19:49" ht="8.85" customHeight="1" x14ac:dyDescent="0.25"/>
    <row r="190" spans="19:49" ht="14.25" customHeight="1" x14ac:dyDescent="0.25"/>
    <row r="191" spans="19:49" ht="16.5" customHeight="1" x14ac:dyDescent="0.25"/>
    <row r="192" spans="19:49" ht="12.75" customHeight="1" x14ac:dyDescent="0.25"/>
    <row r="193" ht="11.1" customHeight="1" x14ac:dyDescent="0.25"/>
    <row r="194" ht="10.7" customHeight="1" x14ac:dyDescent="0.25"/>
    <row r="195" ht="14.1" customHeight="1" x14ac:dyDescent="0.25"/>
  </sheetData>
  <protectedRanges>
    <protectedRange sqref="A128:XFD136 A164:XFD167 I162:J163 L162:M163 O162:P163 R162:XFD163 A137:A163 C162:G163 C137:XFD161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2025-02-17T07:30:55Z</cp:lastPrinted>
  <dcterms:created xsi:type="dcterms:W3CDTF">1998-09-21T15:00:50Z</dcterms:created>
  <dcterms:modified xsi:type="dcterms:W3CDTF">2025-02-20T01:42:49Z</dcterms:modified>
  <dc:language>zh-TW</dc:language>
</cp:coreProperties>
</file>