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11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8" i="1" l="1"/>
  <c r="O158" i="1"/>
  <c r="L158" i="1"/>
  <c r="I158" i="1"/>
  <c r="P158" i="1"/>
  <c r="P157" i="1"/>
  <c r="M158" i="1"/>
  <c r="M157" i="1"/>
  <c r="J158" i="1"/>
  <c r="J157" i="1"/>
  <c r="G158" i="1"/>
  <c r="G157" i="1"/>
  <c r="F158" i="1"/>
  <c r="F157" i="1"/>
  <c r="R156" i="1"/>
  <c r="Q156" i="1"/>
  <c r="O156" i="1"/>
  <c r="N156" i="1"/>
  <c r="L156" i="1"/>
  <c r="K156" i="1"/>
  <c r="I156" i="1"/>
  <c r="H156" i="1"/>
  <c r="E158" i="1" l="1"/>
  <c r="L157" i="1"/>
  <c r="R157" i="1"/>
  <c r="I157" i="1"/>
  <c r="R155" i="1"/>
  <c r="Q155" i="1"/>
  <c r="O155" i="1"/>
  <c r="N155" i="1"/>
  <c r="L155" i="1"/>
  <c r="K155" i="1"/>
  <c r="I155" i="1"/>
  <c r="H155" i="1"/>
  <c r="D157" i="1" l="1"/>
  <c r="R154" i="1"/>
  <c r="Q154" i="1"/>
  <c r="O154" i="1"/>
  <c r="N154" i="1"/>
  <c r="L154" i="1"/>
  <c r="K154" i="1"/>
  <c r="I154" i="1"/>
  <c r="H154" i="1"/>
  <c r="I153" i="1" l="1"/>
  <c r="H153" i="1"/>
  <c r="R153" i="1"/>
  <c r="Q153" i="1"/>
  <c r="O153" i="1"/>
  <c r="N153" i="1"/>
  <c r="L153" i="1"/>
  <c r="K153" i="1"/>
  <c r="E157" i="1" l="1"/>
  <c r="R152" i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O157" i="1" l="1"/>
  <c r="Q150" i="1"/>
  <c r="R150" i="1"/>
  <c r="O150" i="1" l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8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<sst xmlns="http://schemas.openxmlformats.org/spreadsheetml/2006/main" count="375" uniqueCount="170">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</sst>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0"/>
  <sheetViews>
    <sheetView showGridLines="0" tabSelected="1" zoomScale="85" zoomScaleNormal="85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U151" sqref="U15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 t="shared" ref="H148:H154" si="28">ROUND((G148-G147)/G147*100,2)</f>
        <v>-31.07</v>
      </c>
      <c r="I148" s="104">
        <f t="shared" ref="I148:I153" si="29">(ROUND((G148-G136)/G136*100,2))</f>
        <v>22.24</v>
      </c>
      <c r="J148" s="105">
        <v>908635</v>
      </c>
      <c r="K148" s="104">
        <f t="shared" ref="K148:K154" si="30">ROUND((J148-J147)/J147*100,2)</f>
        <v>-29.58</v>
      </c>
      <c r="L148" s="104">
        <f t="shared" ref="L148:L153" si="31">ROUND((J148-J136)/J136*100,2)</f>
        <v>2.4500000000000002</v>
      </c>
      <c r="M148" s="103">
        <v>2828</v>
      </c>
      <c r="N148" s="104">
        <f t="shared" ref="N148:N154" si="32">ROUND((M148-M147)/M147*100,2)</f>
        <v>-32.07</v>
      </c>
      <c r="O148" s="104">
        <f t="shared" ref="O148:O153" si="33">ROUND((M148-M136)/M136*100,2)</f>
        <v>12.62</v>
      </c>
      <c r="P148" s="105">
        <v>2629</v>
      </c>
      <c r="Q148" s="104">
        <f t="shared" ref="Q148:Q154" si="34">ROUND((P148-P147)/P147*100,2)</f>
        <v>-30.71</v>
      </c>
      <c r="R148" s="106">
        <f t="shared" ref="R148:R153" si="35"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 t="shared" si="28"/>
        <v>-11.43</v>
      </c>
      <c r="I149" s="104">
        <f t="shared" si="29"/>
        <v>-41.86</v>
      </c>
      <c r="J149" s="105">
        <v>987232</v>
      </c>
      <c r="K149" s="104">
        <f t="shared" si="30"/>
        <v>8.65</v>
      </c>
      <c r="L149" s="104">
        <f t="shared" si="31"/>
        <v>-24.53</v>
      </c>
      <c r="M149" s="103">
        <v>2972</v>
      </c>
      <c r="N149" s="104">
        <f t="shared" si="32"/>
        <v>5.09</v>
      </c>
      <c r="O149" s="104">
        <f t="shared" si="33"/>
        <v>-36.18</v>
      </c>
      <c r="P149" s="105">
        <v>3182</v>
      </c>
      <c r="Q149" s="104">
        <f t="shared" si="34"/>
        <v>21.03</v>
      </c>
      <c r="R149" s="106">
        <f t="shared" si="35"/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 t="shared" si="28"/>
        <v>43.1</v>
      </c>
      <c r="I150" s="104">
        <f t="shared" si="29"/>
        <v>57.73</v>
      </c>
      <c r="J150" s="105">
        <v>1131928</v>
      </c>
      <c r="K150" s="104">
        <f t="shared" si="30"/>
        <v>14.66</v>
      </c>
      <c r="L150" s="104">
        <f t="shared" si="31"/>
        <v>34.49</v>
      </c>
      <c r="M150" s="103">
        <v>4515</v>
      </c>
      <c r="N150" s="104">
        <f t="shared" si="32"/>
        <v>51.92</v>
      </c>
      <c r="O150" s="104">
        <f t="shared" si="33"/>
        <v>52.33</v>
      </c>
      <c r="P150" s="105">
        <v>3360</v>
      </c>
      <c r="Q150" s="104">
        <f t="shared" si="34"/>
        <v>5.59</v>
      </c>
      <c r="R150" s="106">
        <f t="shared" si="35"/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 t="shared" si="28"/>
        <v>-10.94</v>
      </c>
      <c r="I151" s="104">
        <f t="shared" si="29"/>
        <v>-21.9</v>
      </c>
      <c r="J151" s="105">
        <v>1127629</v>
      </c>
      <c r="K151" s="104">
        <f t="shared" si="30"/>
        <v>-0.38</v>
      </c>
      <c r="L151" s="104">
        <f t="shared" si="31"/>
        <v>-7.32</v>
      </c>
      <c r="M151" s="103">
        <v>3523</v>
      </c>
      <c r="N151" s="104">
        <f t="shared" si="32"/>
        <v>-21.97</v>
      </c>
      <c r="O151" s="104">
        <f t="shared" si="33"/>
        <v>-22.57</v>
      </c>
      <c r="P151" s="105">
        <v>2708</v>
      </c>
      <c r="Q151" s="104">
        <f t="shared" si="34"/>
        <v>-19.399999999999999</v>
      </c>
      <c r="R151" s="106">
        <f t="shared" si="35"/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80</v>
      </c>
      <c r="C152" s="61"/>
      <c r="D152" s="100">
        <v>0.08</v>
      </c>
      <c r="E152" s="101">
        <v>0.21</v>
      </c>
      <c r="F152" s="102" t="s">
        <v>165</v>
      </c>
      <c r="G152" s="103">
        <v>3393303</v>
      </c>
      <c r="H152" s="104">
        <f t="shared" si="28"/>
        <v>-29.88</v>
      </c>
      <c r="I152" s="104">
        <f t="shared" si="29"/>
        <v>-29.39</v>
      </c>
      <c r="J152" s="105">
        <v>936734</v>
      </c>
      <c r="K152" s="104">
        <f t="shared" si="30"/>
        <v>-16.93</v>
      </c>
      <c r="L152" s="104">
        <f t="shared" si="31"/>
        <v>-12.33</v>
      </c>
      <c r="M152" s="103">
        <v>2631</v>
      </c>
      <c r="N152" s="104">
        <f t="shared" si="32"/>
        <v>-25.32</v>
      </c>
      <c r="O152" s="104">
        <f t="shared" si="33"/>
        <v>-29.71</v>
      </c>
      <c r="P152" s="105">
        <v>1941</v>
      </c>
      <c r="Q152" s="104">
        <f t="shared" si="34"/>
        <v>-28.32</v>
      </c>
      <c r="R152" s="106">
        <f t="shared" si="35"/>
        <v>-31.41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9.5" customHeight="1" x14ac:dyDescent="0.25">
      <c r="A153" s="99"/>
      <c r="B153" s="110" t="s">
        <v>81</v>
      </c>
      <c r="C153" s="61"/>
      <c r="D153" s="100">
        <v>7.0000000000000007E-2</v>
      </c>
      <c r="E153" s="101">
        <v>0.23</v>
      </c>
      <c r="F153" s="102" t="s">
        <v>166</v>
      </c>
      <c r="G153" s="103">
        <v>5768778</v>
      </c>
      <c r="H153" s="104">
        <f t="shared" si="28"/>
        <v>70</v>
      </c>
      <c r="I153" s="104">
        <f t="shared" si="29"/>
        <v>22.69</v>
      </c>
      <c r="J153" s="105">
        <v>1257286</v>
      </c>
      <c r="K153" s="104">
        <f t="shared" si="30"/>
        <v>34.22</v>
      </c>
      <c r="L153" s="104">
        <f t="shared" si="31"/>
        <v>12.56</v>
      </c>
      <c r="M153" s="103">
        <v>3867</v>
      </c>
      <c r="N153" s="104">
        <f t="shared" si="32"/>
        <v>46.98</v>
      </c>
      <c r="O153" s="104">
        <f t="shared" si="33"/>
        <v>14.04</v>
      </c>
      <c r="P153" s="105">
        <v>2921</v>
      </c>
      <c r="Q153" s="104">
        <f t="shared" si="34"/>
        <v>50.49</v>
      </c>
      <c r="R153" s="106">
        <f t="shared" si="35"/>
        <v>19.37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5.75" customHeight="1" x14ac:dyDescent="0.25">
      <c r="A154" s="99"/>
      <c r="B154" s="110" t="s">
        <v>82</v>
      </c>
      <c r="C154" s="61"/>
      <c r="D154" s="100">
        <v>0.08</v>
      </c>
      <c r="E154" s="101">
        <v>0.25</v>
      </c>
      <c r="F154" s="102" t="s">
        <v>167</v>
      </c>
      <c r="G154" s="103">
        <v>4036460</v>
      </c>
      <c r="H154" s="104">
        <f t="shared" si="28"/>
        <v>-30.03</v>
      </c>
      <c r="I154" s="104">
        <f t="shared" ref="I154" si="36">(ROUND((G154-G142)/G142*100,2))</f>
        <v>-25.36</v>
      </c>
      <c r="J154" s="105">
        <v>1055872</v>
      </c>
      <c r="K154" s="104">
        <f t="shared" si="30"/>
        <v>-16.02</v>
      </c>
      <c r="L154" s="104">
        <f t="shared" ref="L154" si="37">ROUND((J154-J142)/J142*100,2)</f>
        <v>-7.61</v>
      </c>
      <c r="M154" s="103">
        <v>3134</v>
      </c>
      <c r="N154" s="104">
        <f t="shared" si="32"/>
        <v>-18.96</v>
      </c>
      <c r="O154" s="104">
        <f t="shared" ref="O154" si="38">ROUND((M154-M142)/M142*100,2)</f>
        <v>-26.07</v>
      </c>
      <c r="P154" s="105">
        <v>2622</v>
      </c>
      <c r="Q154" s="104">
        <f t="shared" si="34"/>
        <v>-10.24</v>
      </c>
      <c r="R154" s="106">
        <f t="shared" ref="R154" si="39">ROUND((P154-P142)/P142*100,2)</f>
        <v>-13.58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5.75" customHeight="1" x14ac:dyDescent="0.25">
      <c r="A155" s="99"/>
      <c r="B155" s="110" t="s">
        <v>83</v>
      </c>
      <c r="C155" s="61"/>
      <c r="D155" s="100">
        <v>7.0000000000000007E-2</v>
      </c>
      <c r="E155" s="101">
        <v>0.22</v>
      </c>
      <c r="F155" s="102" t="s">
        <v>155</v>
      </c>
      <c r="G155" s="103">
        <v>5614146</v>
      </c>
      <c r="H155" s="104">
        <f t="shared" ref="H155" si="40">ROUND((G155-G154)/G154*100,2)</f>
        <v>39.090000000000003</v>
      </c>
      <c r="I155" s="104">
        <f t="shared" ref="I155" si="41">(ROUND((G155-G143)/G143*100,2))</f>
        <v>46.22</v>
      </c>
      <c r="J155" s="105">
        <v>1192704</v>
      </c>
      <c r="K155" s="104">
        <f t="shared" ref="K155" si="42">ROUND((J155-J154)/J154*100,2)</f>
        <v>12.96</v>
      </c>
      <c r="L155" s="104">
        <f t="shared" ref="L155" si="43">ROUND((J155-J143)/J143*100,2)</f>
        <v>26.26</v>
      </c>
      <c r="M155" s="103">
        <v>3681</v>
      </c>
      <c r="N155" s="104">
        <f t="shared" ref="N155" si="44">ROUND((M155-M154)/M154*100,2)</f>
        <v>17.45</v>
      </c>
      <c r="O155" s="104">
        <f t="shared" ref="O155" si="45">ROUND((M155-M143)/M143*100,2)</f>
        <v>34.64</v>
      </c>
      <c r="P155" s="105">
        <v>2575</v>
      </c>
      <c r="Q155" s="104">
        <f t="shared" ref="Q155" si="46">ROUND((P155-P154)/P154*100,2)</f>
        <v>-1.79</v>
      </c>
      <c r="R155" s="106">
        <f t="shared" ref="R155" si="47">ROUND((P155-P143)/P143*100,2)</f>
        <v>13.59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customHeight="1" x14ac:dyDescent="0.25">
      <c r="A156" s="99"/>
      <c r="B156" s="110" t="s">
        <v>84</v>
      </c>
      <c r="C156" s="61"/>
      <c r="D156" s="100">
        <v>0.08</v>
      </c>
      <c r="E156" s="101">
        <v>0.28000000000000003</v>
      </c>
      <c r="F156" s="102" t="s">
        <v>165</v>
      </c>
      <c r="G156" s="103">
        <v>3793228</v>
      </c>
      <c r="H156" s="104">
        <f t="shared" ref="H156" si="48">ROUND((G156-G155)/G155*100,2)</f>
        <v>-32.43</v>
      </c>
      <c r="I156" s="104">
        <f t="shared" ref="I156" si="49">(ROUND((G156-G144)/G144*100,2))</f>
        <v>-37.200000000000003</v>
      </c>
      <c r="J156" s="105">
        <v>931708</v>
      </c>
      <c r="K156" s="104">
        <f t="shared" ref="K156" si="50">ROUND((J156-J155)/J155*100,2)</f>
        <v>-21.88</v>
      </c>
      <c r="L156" s="104">
        <f t="shared" ref="L156" si="51">ROUND((J156-J144)/J144*100,2)</f>
        <v>-19.61</v>
      </c>
      <c r="M156" s="103">
        <v>3051</v>
      </c>
      <c r="N156" s="104">
        <f t="shared" ref="N156" si="52">ROUND((M156-M155)/M155*100,2)</f>
        <v>-17.11</v>
      </c>
      <c r="O156" s="104">
        <f t="shared" ref="O156" si="53">ROUND((M156-M144)/M144*100,2)</f>
        <v>-31.35</v>
      </c>
      <c r="P156" s="105">
        <v>2615</v>
      </c>
      <c r="Q156" s="104">
        <f t="shared" ref="Q156" si="54">ROUND((P156-P155)/P155*100,2)</f>
        <v>1.55</v>
      </c>
      <c r="R156" s="106">
        <f t="shared" ref="R156" si="55">ROUND((P156-P144)/P144*100,2)</f>
        <v>-33.6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86" customFormat="1" ht="26.25" customHeight="1" x14ac:dyDescent="0.25">
      <c r="A157" s="77"/>
      <c r="B157" s="112" t="s">
        <v>168</v>
      </c>
      <c r="C157" s="113"/>
      <c r="D157" s="78">
        <f>M157/G157*100</f>
        <v>7.2837134514004948E-2</v>
      </c>
      <c r="E157" s="79">
        <f>P157/J157*100</f>
        <v>0.26198495446478387</v>
      </c>
      <c r="F157" s="87">
        <f>22+16+21+20+22+19+21+22+20+19</f>
        <v>202</v>
      </c>
      <c r="G157" s="80">
        <f>G147+G148+G149+G150+G151+G152+G153+G154+G155+G156</f>
        <v>47180604</v>
      </c>
      <c r="H157" s="25" t="s">
        <v>14</v>
      </c>
      <c r="I157" s="81">
        <f>(G157-G158)/G158*100</f>
        <v>-6.6169477223703961</v>
      </c>
      <c r="J157" s="82">
        <f>J147+J148+J149+J150+J151+J152+J153+J154+J155+J156</f>
        <v>10820087</v>
      </c>
      <c r="K157" s="25" t="s">
        <v>14</v>
      </c>
      <c r="L157" s="81">
        <f>(J157-J158)/J158*100</f>
        <v>3.7268667987665739E-2</v>
      </c>
      <c r="M157" s="80">
        <f>M147+M148+M149+M150+M151+M152+M153+M154+M155+M156</f>
        <v>34365</v>
      </c>
      <c r="N157" s="25" t="s">
        <v>14</v>
      </c>
      <c r="O157" s="81">
        <f>(M157-M158)/M158*100</f>
        <v>-8.0042832284834695</v>
      </c>
      <c r="P157" s="82">
        <f>P147+P148+P149+P150+P151+P152+P153+P154+P155+P156</f>
        <v>28347</v>
      </c>
      <c r="Q157" s="25" t="s">
        <v>14</v>
      </c>
      <c r="R157" s="83">
        <f>(P157-P158)/P158*100</f>
        <v>-3.5685127228194315</v>
      </c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spans="1:49" s="52" customFormat="1" ht="14.1" customHeight="1" thickBot="1" x14ac:dyDescent="0.3">
      <c r="A158" s="49"/>
      <c r="B158" s="114" t="s">
        <v>169</v>
      </c>
      <c r="C158" s="115"/>
      <c r="D158" s="67">
        <f>M158/G158*100</f>
        <v>7.3935550249226434E-2</v>
      </c>
      <c r="E158" s="68">
        <f>P158/J158*100</f>
        <v>0.27178113722783981</v>
      </c>
      <c r="F158" s="69">
        <f>16+20+24+17+22+21+21+22+21+20</f>
        <v>204</v>
      </c>
      <c r="G158" s="70">
        <f>G135+G136+G137+G138+G139+G140+G141+G142+G143+G144</f>
        <v>50523733</v>
      </c>
      <c r="H158" s="97" t="s">
        <v>14</v>
      </c>
      <c r="I158" s="71">
        <f>(G158-G123-G124-G125-G126-G127-G128-G129-G130-G131-G132)/(G123+G124+G125+G126+G127+G128+G129+G130+G131+G132)*100</f>
        <v>-8.2501050269815934</v>
      </c>
      <c r="J158" s="72">
        <f>J135+J136+J137+J138+J139+J140+J141+J142+J143+J144</f>
        <v>10816056</v>
      </c>
      <c r="K158" s="97" t="s">
        <v>14</v>
      </c>
      <c r="L158" s="71">
        <f>(J158-J123-J124-J125-J126-J127-J128-J129-J130-J131-J132)/(J123+J124+J125+J126+J127+J128+J129+J130+J131+J132)*100</f>
        <v>-8.728485358069225</v>
      </c>
      <c r="M158" s="70">
        <f>M135+M136+M137+M138+M139+M140+M141+M142+M143+M144</f>
        <v>37355</v>
      </c>
      <c r="N158" s="97" t="s">
        <v>14</v>
      </c>
      <c r="O158" s="71">
        <f>(M158-M123-M124-M125-M126-M127-M128-M129-M130-M131-M132)/(M123+M124+M125+M126+M127+M128+M129+M130+M131+M132)*100</f>
        <v>-3.4180520722910259</v>
      </c>
      <c r="P158" s="72">
        <f>P135+P136+P137+P138+P139+P140+P141+P142+P143+P144</f>
        <v>29396</v>
      </c>
      <c r="Q158" s="97" t="s">
        <v>14</v>
      </c>
      <c r="R158" s="73">
        <f>(P158-P123-P124-P125-P126-P127-P128-P129-P130-P131-P132)/(P123+P124+P125+P126+P127+P128+P129+P130+P131+P132)*100</f>
        <v>1.8219605126428819</v>
      </c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</row>
    <row r="159" spans="1:49" s="52" customFormat="1" ht="14.1" customHeight="1" x14ac:dyDescent="0.25">
      <c r="A159" s="49"/>
      <c r="B159" s="62"/>
      <c r="C159" s="62"/>
      <c r="D159" s="54"/>
      <c r="E159" s="54"/>
      <c r="F159" s="63"/>
      <c r="G159" s="64"/>
      <c r="H159" s="65"/>
      <c r="I159" s="66"/>
      <c r="J159" s="64"/>
      <c r="K159" s="65"/>
      <c r="L159" s="66"/>
      <c r="M159" s="64"/>
      <c r="N159" s="65"/>
      <c r="O159" s="66"/>
      <c r="P159" s="64"/>
      <c r="Q159" s="65"/>
      <c r="R159" s="66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</row>
    <row r="160" spans="1:49" ht="13.5" customHeight="1" x14ac:dyDescent="0.25">
      <c r="A160" s="1"/>
      <c r="B160" s="41" t="s">
        <v>60</v>
      </c>
      <c r="C160" s="42" t="s">
        <v>122</v>
      </c>
      <c r="D160" s="43"/>
      <c r="E160" s="44"/>
      <c r="F160" s="44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5" x14ac:dyDescent="0.25">
      <c r="A161" s="1"/>
      <c r="B161" s="41" t="s">
        <v>61</v>
      </c>
      <c r="C161" s="42" t="s">
        <v>62</v>
      </c>
      <c r="D161" s="43"/>
      <c r="E161" s="44"/>
      <c r="F161" s="44"/>
      <c r="G161" s="44"/>
      <c r="H161" s="44"/>
      <c r="I161" s="44"/>
      <c r="J161" s="46"/>
      <c r="K161" s="46"/>
      <c r="L161" s="46"/>
      <c r="M161" s="46"/>
      <c r="N161" s="46"/>
      <c r="O161" s="46"/>
      <c r="P161" s="46"/>
      <c r="Q161" s="46"/>
      <c r="R161" s="46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3.5" customHeight="1" x14ac:dyDescent="0.25">
      <c r="A162" s="1"/>
      <c r="B162" s="48" t="s">
        <v>116</v>
      </c>
      <c r="C162" s="1" t="s">
        <v>117</v>
      </c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3.5" customHeight="1" x14ac:dyDescent="0.25">
      <c r="A163" s="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3.5" customHeight="1" x14ac:dyDescent="0.25">
      <c r="A164" s="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5.25" customHeight="1" x14ac:dyDescent="0.25">
      <c r="A165" s="1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3.5" customHeight="1" x14ac:dyDescent="0.25">
      <c r="A166" s="1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3.5" customHeight="1" x14ac:dyDescent="0.25">
      <c r="A167" s="1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3.5" customHeight="1" x14ac:dyDescent="0.25">
      <c r="A168" s="1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8" customHeight="1" x14ac:dyDescent="0.25"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5.75" customHeight="1" x14ac:dyDescent="0.25"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5.75" customHeight="1" x14ac:dyDescent="0.25"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0.35" customHeight="1" x14ac:dyDescent="0.25"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5.75" customHeight="1" x14ac:dyDescent="0.25"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6" spans="1:49" ht="7.35" customHeight="1" x14ac:dyDescent="0.25"/>
    <row r="177" ht="15.75" customHeight="1" x14ac:dyDescent="0.25"/>
    <row r="178" ht="17.850000000000001" customHeight="1" x14ac:dyDescent="0.25"/>
    <row r="179" ht="17.100000000000001" customHeight="1" x14ac:dyDescent="0.25"/>
    <row r="180" ht="7.7" customHeight="1" x14ac:dyDescent="0.25"/>
    <row r="181" ht="17.100000000000001" customHeight="1" x14ac:dyDescent="0.25"/>
    <row r="182" ht="17.100000000000001" customHeight="1" x14ac:dyDescent="0.25"/>
    <row r="183" ht="17.100000000000001" customHeight="1" x14ac:dyDescent="0.25"/>
    <row r="184" ht="8.85" customHeight="1" x14ac:dyDescent="0.25"/>
    <row r="185" ht="14.25" customHeight="1" x14ac:dyDescent="0.25"/>
    <row r="186" ht="16.5" customHeight="1" x14ac:dyDescent="0.25"/>
    <row r="187" ht="12.75" customHeight="1" x14ac:dyDescent="0.25"/>
    <row r="188" ht="11.1" customHeight="1" x14ac:dyDescent="0.25"/>
    <row r="189" ht="10.7" customHeight="1" x14ac:dyDescent="0.25"/>
    <row r="190" ht="14.1" customHeight="1" x14ac:dyDescent="0.25"/>
  </sheetData>
  <protectedRanges>
    <protectedRange sqref="A126:XFD134 A159:XFD162 A157:G158 I157:J158 L157:M158 O157:P158 R157:XFD158 A135:A156 C135:XFD156" name="範圍1"/>
  </protectedRanges>
  <mergeCells count="10">
    <mergeCell ref="B157:C157"/>
    <mergeCell ref="B158:C158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2024-11-18T01:14:19Z</cp:lastPrinted>
  <dcterms:created xsi:type="dcterms:W3CDTF">1998-09-21T15:00:50Z</dcterms:created>
  <dcterms:modified xsi:type="dcterms:W3CDTF">2024-11-18T01:14:20Z</dcterms:modified>
  <dc:language>zh-TW</dc:language>
</cp:coreProperties>
</file>