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 1 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E7" i="4" l="1"/>
  <c r="AE6" i="4"/>
  <c r="AE5" i="4"/>
  <c r="AK4" i="4"/>
  <c r="AH4" i="4"/>
  <c r="AE4" i="4"/>
  <c r="AK3" i="4"/>
  <c r="AH3" i="4"/>
  <c r="AE3" i="4"/>
  <c r="BC87" i="3"/>
  <c r="BB87" i="3"/>
  <c r="BA87" i="3"/>
  <c r="BC86" i="3"/>
  <c r="BB86" i="3"/>
  <c r="BA86" i="3"/>
  <c r="BC85" i="3"/>
  <c r="BB85" i="3"/>
  <c r="BA85" i="3"/>
  <c r="BC84" i="3"/>
  <c r="BB84" i="3"/>
  <c r="BA84" i="3"/>
  <c r="BC83" i="3"/>
  <c r="BB83" i="3"/>
  <c r="BA83" i="3"/>
  <c r="BC82" i="3"/>
  <c r="BB82" i="3"/>
  <c r="BA82" i="3"/>
  <c r="BC81" i="3"/>
  <c r="BB81" i="3"/>
  <c r="BA81" i="3"/>
  <c r="BC80" i="3"/>
  <c r="BB80" i="3"/>
  <c r="BA80" i="3"/>
  <c r="BC58" i="3"/>
  <c r="BB58" i="3"/>
  <c r="BA58" i="3"/>
  <c r="BC57" i="3"/>
  <c r="BB57" i="3"/>
  <c r="BA57" i="3"/>
  <c r="BC56" i="3"/>
  <c r="BB56" i="3"/>
  <c r="BA56" i="3"/>
  <c r="BC55" i="3"/>
  <c r="BB55" i="3"/>
  <c r="BA55" i="3"/>
  <c r="BC54" i="3"/>
  <c r="BB54" i="3"/>
  <c r="BA54" i="3"/>
  <c r="BC53" i="3"/>
  <c r="BB53" i="3"/>
  <c r="BA53" i="3"/>
  <c r="BC52" i="3"/>
  <c r="BB52" i="3"/>
  <c r="BA52" i="3"/>
  <c r="BC51" i="3"/>
  <c r="BB51" i="3"/>
  <c r="BA51" i="3"/>
  <c r="BC50" i="3"/>
  <c r="BB50" i="3"/>
  <c r="BA50" i="3"/>
  <c r="BC49" i="3"/>
  <c r="BB49" i="3"/>
  <c r="BA49" i="3"/>
  <c r="BC48" i="3"/>
  <c r="BB48" i="3"/>
  <c r="BA48" i="3"/>
  <c r="BC47" i="3"/>
  <c r="BB47" i="3"/>
  <c r="BA47" i="3"/>
  <c r="BC46" i="3"/>
  <c r="BB46" i="3"/>
  <c r="BA46" i="3"/>
  <c r="BC45" i="3"/>
  <c r="BB45" i="3"/>
  <c r="BA45" i="3"/>
  <c r="BC44" i="3"/>
  <c r="BB44" i="3"/>
  <c r="BA44" i="3"/>
  <c r="BC43" i="3"/>
  <c r="BB43" i="3"/>
  <c r="BA43" i="3"/>
  <c r="BC42" i="3"/>
  <c r="BB42" i="3"/>
  <c r="BA42" i="3"/>
  <c r="BC41" i="3"/>
  <c r="BB41" i="3"/>
  <c r="BA41" i="3"/>
  <c r="BC40" i="3"/>
  <c r="BB40" i="3"/>
  <c r="BA40" i="3"/>
  <c r="BC39" i="3"/>
  <c r="BB39" i="3"/>
  <c r="BA39" i="3"/>
  <c r="AT39" i="3"/>
  <c r="AS39" i="3"/>
  <c r="AR39" i="3"/>
  <c r="BC38" i="3"/>
  <c r="BB38" i="3"/>
  <c r="BA38" i="3"/>
  <c r="AT38" i="3"/>
  <c r="AS38" i="3"/>
  <c r="AR38" i="3"/>
  <c r="BC37" i="3"/>
  <c r="BB37" i="3"/>
  <c r="BA37" i="3"/>
  <c r="AT37" i="3"/>
  <c r="AS37" i="3"/>
  <c r="AR37" i="3"/>
  <c r="BC36" i="3"/>
  <c r="BB36" i="3"/>
  <c r="BA36" i="3"/>
  <c r="AT36" i="3"/>
  <c r="AS36" i="3"/>
  <c r="AR36" i="3"/>
  <c r="AT35" i="3"/>
  <c r="AS35" i="3"/>
  <c r="AR35" i="3"/>
  <c r="BC34" i="3"/>
  <c r="BB34" i="3"/>
  <c r="BA34" i="3"/>
  <c r="AT34" i="3"/>
  <c r="AS34" i="3"/>
  <c r="AR34" i="3"/>
  <c r="BC33" i="3"/>
  <c r="BB33" i="3"/>
  <c r="BA33" i="3"/>
  <c r="AT33" i="3"/>
  <c r="AS33" i="3"/>
  <c r="AR33" i="3"/>
  <c r="BC32" i="3"/>
  <c r="BB32" i="3"/>
  <c r="BA32" i="3"/>
  <c r="AT32" i="3"/>
  <c r="AS32" i="3"/>
  <c r="AR32" i="3"/>
  <c r="BC31" i="3"/>
  <c r="BB31" i="3"/>
  <c r="BA31" i="3"/>
  <c r="AT31" i="3"/>
  <c r="AS31" i="3"/>
  <c r="AR31" i="3"/>
  <c r="BC30" i="3"/>
  <c r="BB30" i="3"/>
  <c r="BA30" i="3"/>
  <c r="BC29" i="3"/>
  <c r="BB29" i="3"/>
  <c r="BA29" i="3"/>
  <c r="BC28" i="3"/>
  <c r="BB28" i="3"/>
  <c r="BA28" i="3"/>
  <c r="BC27" i="3"/>
  <c r="BB27" i="3"/>
  <c r="BA27" i="3"/>
  <c r="BC26" i="3"/>
  <c r="BB26" i="3"/>
  <c r="BA26" i="3"/>
  <c r="BC25" i="3"/>
  <c r="BB25" i="3"/>
  <c r="BA25" i="3"/>
  <c r="BC24" i="3"/>
  <c r="BB24" i="3"/>
  <c r="BA24" i="3"/>
  <c r="BC23" i="3"/>
  <c r="BB23" i="3"/>
  <c r="BA23" i="3"/>
  <c r="BC22" i="3"/>
  <c r="BB22" i="3"/>
  <c r="BA22" i="3"/>
  <c r="BC21" i="3"/>
  <c r="BB21" i="3"/>
  <c r="BA21" i="3"/>
  <c r="BC20" i="3"/>
  <c r="BB20" i="3"/>
  <c r="BA20" i="3"/>
  <c r="BC19" i="3"/>
  <c r="BB19" i="3"/>
  <c r="BA19" i="3"/>
  <c r="BC18" i="3"/>
  <c r="BB18" i="3"/>
  <c r="BA18" i="3"/>
  <c r="BC17" i="3"/>
  <c r="BB17" i="3"/>
  <c r="BA17" i="3"/>
  <c r="BC16" i="3"/>
  <c r="BB16" i="3"/>
  <c r="BA16" i="3"/>
  <c r="BC15" i="3"/>
  <c r="BB15" i="3"/>
  <c r="BA15" i="3"/>
  <c r="BC14" i="3"/>
  <c r="BB14" i="3"/>
  <c r="BA14" i="3"/>
  <c r="BC13" i="3"/>
  <c r="BB13" i="3"/>
  <c r="BA13" i="3"/>
  <c r="BC12" i="3"/>
  <c r="BB12" i="3"/>
  <c r="BA12" i="3"/>
  <c r="BC11" i="3"/>
  <c r="BB11" i="3"/>
  <c r="BA11" i="3"/>
  <c r="BC10" i="3"/>
  <c r="BB10" i="3"/>
  <c r="BA10" i="3"/>
  <c r="BC9" i="3"/>
  <c r="BB9" i="3"/>
  <c r="BA9" i="3"/>
  <c r="BC8" i="3"/>
  <c r="BB8" i="3"/>
  <c r="BA8" i="3"/>
  <c r="BC7" i="3"/>
  <c r="BB7" i="3"/>
  <c r="BA7" i="3"/>
  <c r="BC6" i="3"/>
  <c r="BB6" i="3"/>
  <c r="BA6" i="3"/>
  <c r="BC5" i="3"/>
  <c r="BB5" i="3"/>
  <c r="BA5" i="3"/>
  <c r="BC4" i="3"/>
  <c r="BB4" i="3"/>
  <c r="BA4" i="3"/>
  <c r="BC3" i="3"/>
  <c r="BB3" i="3"/>
  <c r="BA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A3" i="1"/>
  <c r="E58" i="1" l="1"/>
  <c r="E59" i="1" s="1"/>
  <c r="C62" i="1"/>
  <c r="C63" i="1" s="1"/>
  <c r="E62" i="1" l="1"/>
  <c r="E63" i="1" s="1"/>
  <c r="C59" i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N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<sst xmlns="http://schemas.openxmlformats.org/spreadsheetml/2006/main" count="310" uniqueCount="234">
  <si>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</si>
  <si>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</si>
  <si>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</si>
  <si>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</si>
  <si>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</si>
  <si>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</si>
  <si>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</si>
  <si>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</si>
  <si>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</si>
  <si>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</si>
  <si>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</si>
  <si>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</si>
  <si>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</si>
  <si>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</si>
  <si>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</si>
  <si>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</si>
  <si>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</si>
  <si>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</si>
  <si>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</si>
  <si>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</si>
  <si>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</si>
  <si>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</si>
  <si>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</si>
  <si>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</si>
  <si>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</si>
  <si>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</si>
  <si>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</si>
  <si>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</si>
  <si>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</si>
  <si>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</si>
  <si>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</si>
  <si>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</si>
  <si>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</si>
  <si>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</si>
  <si>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</si>
  <si>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</si>
  <si>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</si>
  <si>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</si>
  <si>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</si>
  <si>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</si>
  <si>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</si>
  <si>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</si>
  <si>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</si>
  <si>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</si>
  <si>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</si>
  <si>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</si>
  <si>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</si>
  <si>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</si>
  <si>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106年10月</t>
    <phoneticPr fontId="4" type="noConversion"/>
  </si>
  <si>
    <t>金  額</t>
    <phoneticPr fontId="3" type="noConversion"/>
  </si>
  <si>
    <t>比  重</t>
    <phoneticPr fontId="3" type="noConversion"/>
  </si>
  <si>
    <t>106年9月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</si>
  <si>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</si>
  <si>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</si>
  <si>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</si>
  <si>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</si>
  <si>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</si>
  <si>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</si>
  <si>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106年10月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</si>
  <si>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</si>
  <si>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</si>
  <si>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</si>
  <si>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</si>
  <si>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</si>
  <si>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</si>
  <si>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</si>
  <si>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</si>
  <si>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</si>
  <si>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</si>
  <si>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</si>
  <si>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</si>
  <si>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</si>
  <si>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</si>
  <si>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</si>
  <si>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</si>
  <si>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</si>
  <si>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</si>
  <si>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</si>
  <si>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</si>
  <si>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</si>
  <si>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</si>
  <si>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</si>
  <si>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</si>
  <si>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</si>
  <si>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</si>
  <si>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</si>
  <si>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</si>
  <si>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</si>
  <si>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</si>
  <si>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</si>
  <si>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</si>
  <si>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</si>
  <si>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</si>
  <si>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</si>
  <si>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</si>
  <si>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</si>
  <si>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</si>
  <si>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</si>
  <si>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</si>
  <si>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</si>
  <si>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</si>
  <si>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</si>
  <si>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</si>
  <si>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</si>
  <si>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</si>
  <si>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</si>
  <si>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</si>
  <si>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</si>
  <si>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</si>
  <si>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</si>
  <si>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</si>
  <si>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</si>
  <si>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</si>
  <si>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</si>
  <si>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</si>
  <si>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</si>
  <si>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</si>
  <si>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</si>
  <si>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</si>
  <si>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</si>
  <si>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</si>
  <si>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</si>
  <si>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</si>
  <si>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</si>
  <si>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</si>
  <si>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</si>
  <si>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</si>
  <si>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</si>
  <si>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</si>
  <si>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</si>
  <si>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</si>
  <si>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</si>
  <si>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t>103/12</t>
  </si>
  <si>
    <t>96/3</t>
  </si>
  <si>
    <t>104/1</t>
  </si>
  <si>
    <t>104/1</t>
    <phoneticPr fontId="3" type="noConversion"/>
  </si>
  <si>
    <t>104/2</t>
  </si>
  <si>
    <t>104/3</t>
  </si>
  <si>
    <t>96/6</t>
  </si>
  <si>
    <t>104/4</t>
  </si>
  <si>
    <t>104/5</t>
  </si>
  <si>
    <t>96/8</t>
  </si>
  <si>
    <t>104/6</t>
    <phoneticPr fontId="3" type="noConversion"/>
  </si>
  <si>
    <t>104/7</t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</si>
  <si>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</si>
  <si>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</si>
  <si>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</si>
  <si>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</si>
  <si>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</si>
  <si>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</si>
  <si>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</si>
  <si>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</si>
  <si>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</si>
  <si>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</si>
  <si>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</si>
  <si>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</si>
  <si>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</si>
  <si>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</si>
  <si>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</si>
  <si>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</si>
  <si>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</si>
  <si>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</si>
  <si>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</si>
  <si>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</si>
  <si>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</si>
  <si>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</si>
  <si>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</si>
  <si>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</si>
  <si>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</si>
  <si>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</si>
  <si>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</si>
  <si>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</si>
  <si>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</si>
  <si>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</si>
  <si>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</si>
  <si>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</si>
  <si>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</si>
  <si>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</si>
  <si>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</si>
  <si>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</si>
  <si>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</si>
  <si>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</si>
  <si>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</si>
  <si>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</si>
  <si>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</si>
  <si>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</si>
  <si>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</si>
  <si>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</si>
  <si>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</si>
  <si>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</si>
  <si>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</si>
  <si>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</si>
  <si>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</si>
  <si>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</si>
  <si>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</si>
  <si>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</si>
  <si>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</si>
  <si>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</si>
  <si>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</si>
  <si>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</si>
  <si>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</si>
  <si>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</si>
  <si>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</si>
  <si>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</si>
  <si>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</si>
  <si>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</si>
  <si>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</si>
  <si>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10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</si>
  <si>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</si>
  <si>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</si>
  <si>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</si>
  <si>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</si>
  <si>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</si>
  <si>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</si>
  <si>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</si>
  <si>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</si>
  <si>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</si>
  <si>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</si>
  <si>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</si>
  <si>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</si>
  <si>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</si>
  <si>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</si>
  <si>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r>
      <rPr>
        <sz val="12"/>
        <color theme="0"/>
        <rFont val="新細明體"/>
        <family val="1"/>
        <charset val="136"/>
      </rPr>
      <t>新臺幣百萬元</t>
    </r>
  </si>
  <si>
    <r>
      <rPr>
        <sz val="12"/>
        <color theme="0"/>
        <rFont val="新細明體"/>
        <family val="1"/>
        <charset val="136"/>
      </rPr>
      <t>新臺幣十億元</t>
    </r>
  </si>
  <si>
    <r>
      <rPr>
        <sz val="12"/>
        <color theme="0"/>
        <rFont val="新細明體"/>
        <family val="1"/>
        <charset val="136"/>
      </rPr>
      <t>年月</t>
    </r>
  </si>
  <si>
    <r>
      <rPr>
        <sz val="12"/>
        <color theme="0"/>
        <rFont val="新細明體"/>
        <family val="1"/>
        <charset val="136"/>
      </rPr>
      <t>總交易量</t>
    </r>
  </si>
  <si>
    <r>
      <rPr>
        <sz val="12"/>
        <color theme="0"/>
        <rFont val="新細明體"/>
        <family val="1"/>
        <charset val="136"/>
      </rPr>
      <t>匯率有關契約</t>
    </r>
  </si>
  <si>
    <r>
      <rPr>
        <sz val="12"/>
        <color theme="0"/>
        <rFont val="新細明體"/>
        <family val="1"/>
        <charset val="136"/>
      </rPr>
      <t>利率有關契約</t>
    </r>
  </si>
  <si>
    <t>96/2</t>
  </si>
  <si>
    <t>96/4</t>
  </si>
  <si>
    <t>96/5</t>
  </si>
  <si>
    <t>96/7</t>
  </si>
  <si>
    <t>96/9</t>
  </si>
  <si>
    <t>96/10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</si>
</sst>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6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  <font>
      <sz val="12"/>
      <color theme="0"/>
      <name val="Times New Roman"/>
      <family val="1"/>
    </font>
    <font>
      <sz val="12"/>
      <color theme="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32" fillId="0" borderId="0" xfId="3" applyFont="1" applyFill="1" applyBorder="1" applyAlignment="1">
      <alignment horizontal="center" vertical="center"/>
    </xf>
    <xf numFmtId="0" fontId="8" fillId="0" borderId="0" xfId="3" applyFont="1" applyFill="1" applyBorder="1"/>
    <xf numFmtId="0" fontId="35" fillId="2" borderId="0" xfId="3" applyFont="1" applyFill="1" applyBorder="1"/>
    <xf numFmtId="0" fontId="8" fillId="2" borderId="0" xfId="3" applyFont="1" applyFill="1" applyBorder="1"/>
    <xf numFmtId="0" fontId="36" fillId="0" borderId="0" xfId="3" applyFont="1" applyFill="1" applyBorder="1"/>
    <xf numFmtId="0" fontId="37" fillId="0" borderId="0" xfId="3" applyFont="1" applyFill="1" applyBorder="1"/>
    <xf numFmtId="0" fontId="40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vertical="center"/>
    </xf>
    <xf numFmtId="182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0" fontId="44" fillId="0" borderId="0" xfId="3" applyFont="1" applyFill="1" applyBorder="1" applyAlignment="1">
      <alignment horizontal="left"/>
    </xf>
    <xf numFmtId="187" fontId="44" fillId="0" borderId="0" xfId="3" applyNumberFormat="1" applyFont="1" applyFill="1" applyBorder="1" applyAlignment="1">
      <alignment horizontal="right"/>
    </xf>
    <xf numFmtId="187" fontId="44" fillId="0" borderId="40" xfId="3" applyNumberFormat="1" applyFont="1" applyFill="1" applyBorder="1" applyAlignment="1">
      <alignment horizontal="right"/>
    </xf>
    <xf numFmtId="0" fontId="44" fillId="0" borderId="0" xfId="3" applyFont="1" applyFill="1" applyBorder="1"/>
    <xf numFmtId="187" fontId="44" fillId="0" borderId="0" xfId="3" applyNumberFormat="1" applyFont="1" applyFill="1" applyBorder="1" applyAlignment="1">
      <alignment horizontal="right" vertical="center"/>
    </xf>
    <xf numFmtId="49" fontId="44" fillId="0" borderId="0" xfId="3" applyNumberFormat="1" applyFont="1" applyFill="1" applyBorder="1" applyAlignment="1">
      <alignment vertical="center"/>
    </xf>
    <xf numFmtId="178" fontId="44" fillId="0" borderId="0" xfId="3" applyNumberFormat="1" applyFont="1" applyFill="1" applyBorder="1" applyAlignment="1" applyProtection="1">
      <alignment horizontal="right" vertical="center"/>
      <protection locked="0"/>
    </xf>
    <xf numFmtId="178" fontId="44" fillId="0" borderId="40" xfId="3" applyNumberFormat="1" applyFont="1" applyFill="1" applyBorder="1" applyAlignment="1" applyProtection="1">
      <alignment horizontal="right" vertical="center"/>
      <protection locked="0"/>
    </xf>
    <xf numFmtId="0" fontId="44" fillId="2" borderId="0" xfId="3" applyFont="1" applyFill="1" applyBorder="1"/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'!$AO$2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5690589508104463E-2"/>
                  <c:y val="-2.85701243866255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2890923292628998E-2"/>
                  <c:y val="-4.79257484118832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5116848841214625E-2"/>
                  <c:y val="-5.1790482711400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3735960916160894E-2"/>
                  <c:y val="-3.24348586861424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1.8484288354898338E-2"/>
                  <c:y val="-0.1004830917874396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9574861367837338E-2"/>
                  <c:y val="2.12560386473429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0"/>
                  <c:y val="2.12560386473429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'!$AU$15:$AU$60</c:f>
              <c:strCache>
                <c:ptCount val="46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  <c:pt idx="42">
                  <c:v>106/7</c:v>
                </c:pt>
                <c:pt idx="45">
                  <c:v>106/10</c:v>
                </c:pt>
              </c:strCache>
            </c:strRef>
          </c:cat>
          <c:val>
            <c:numRef>
              <c:f>'附圖1 '!$AR$15:$AR$60</c:f>
              <c:numCache>
                <c:formatCode>#,##0_);[Red]\(#,##0\)</c:formatCode>
                <c:ptCount val="46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  <c:pt idx="42">
                  <c:v>12087</c:v>
                </c:pt>
                <c:pt idx="43">
                  <c:v>13053</c:v>
                </c:pt>
                <c:pt idx="44">
                  <c:v>12860</c:v>
                </c:pt>
                <c:pt idx="45">
                  <c:v>11795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'!$AP$2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7.2645678994377088E-3"/>
                  <c:y val="4.3119175320476249E-3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149324911095908E-2"/>
                  <c:y val="3.06622541747498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4.0665434380776293E-2"/>
                  <c:y val="0.11594202898550725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561704047622515E-2"/>
                  <c:y val="5.15987675453611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4110352656934517E-2"/>
                  <c:y val="3.24987637414888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9562295932971413E-2"/>
                  <c:y val="8.904865152725474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071579315062512E-2"/>
                  <c:y val="3.43672258359009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3.091787439613526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1.9716574245224893E-2"/>
                  <c:y val="3.091787439613533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0"/>
                  <c:y val="2.12560386473429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'!$AU$15:$AU$60</c:f>
              <c:strCache>
                <c:ptCount val="46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  <c:pt idx="42">
                  <c:v>106/7</c:v>
                </c:pt>
                <c:pt idx="45">
                  <c:v>106/10</c:v>
                </c:pt>
              </c:strCache>
            </c:strRef>
          </c:cat>
          <c:val>
            <c:numRef>
              <c:f>'附圖1 '!$AS$15:$AS$60</c:f>
              <c:numCache>
                <c:formatCode>#,##0_);[Red]\(#,##0\)</c:formatCode>
                <c:ptCount val="46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  <c:pt idx="42">
                  <c:v>10746</c:v>
                </c:pt>
                <c:pt idx="43">
                  <c:v>11344</c:v>
                </c:pt>
                <c:pt idx="44">
                  <c:v>11480</c:v>
                </c:pt>
                <c:pt idx="45">
                  <c:v>10394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'!$AQ$2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1.4787430683918669E-2"/>
                  <c:y val="-2.3188405797101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4645717806531114E-2"/>
                  <c:y val="-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2.0948860135551448E-2"/>
                  <c:y val="-2.3188405797101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'!$AU$15:$AU$60</c:f>
              <c:strCache>
                <c:ptCount val="46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  <c:pt idx="42">
                  <c:v>106/7</c:v>
                </c:pt>
                <c:pt idx="45">
                  <c:v>106/10</c:v>
                </c:pt>
              </c:strCache>
            </c:strRef>
          </c:cat>
          <c:val>
            <c:numRef>
              <c:f>'附圖1 '!$AT$15:$AT$60</c:f>
              <c:numCache>
                <c:formatCode>#,##0_);[Red]\(#,##0\)</c:formatCode>
                <c:ptCount val="46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  <c:pt idx="42">
                  <c:v>946</c:v>
                </c:pt>
                <c:pt idx="43">
                  <c:v>1289</c:v>
                </c:pt>
                <c:pt idx="44">
                  <c:v>1034</c:v>
                </c:pt>
                <c:pt idx="45">
                  <c:v>1135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57504"/>
        <c:axId val="106359040"/>
      </c:lineChart>
      <c:catAx>
        <c:axId val="10635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6359040"/>
        <c:crossesAt val="0"/>
        <c:auto val="1"/>
        <c:lblAlgn val="ctr"/>
        <c:lblOffset val="100"/>
        <c:tickMarkSkip val="1"/>
        <c:noMultiLvlLbl val="1"/>
      </c:catAx>
      <c:valAx>
        <c:axId val="10635904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6357504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48.23%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51.77%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附圖2!$AG$3:$AG$4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附圖2!$AH$3:$AH$4</c:f>
              <c:numCache>
                <c:formatCode>0.00_ </c:formatCode>
                <c:ptCount val="2"/>
                <c:pt idx="0">
                  <c:v>48.231202212742737</c:v>
                </c:pt>
                <c:pt idx="1">
                  <c:v>51.768797787257256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71.40%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28.60%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附圖2!$AJ$3:$AJ$4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附圖2!$AK$3:$AK$4</c:f>
              <c:numCache>
                <c:formatCode>0.00_ </c:formatCode>
                <c:ptCount val="2"/>
                <c:pt idx="0">
                  <c:v>71.399971861732027</c:v>
                </c:pt>
                <c:pt idx="1">
                  <c:v>28.60002813826797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10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106年10月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9.6199999999999992</v>
          </cell>
        </row>
        <row r="18">
          <cell r="E18">
            <v>88.13</v>
          </cell>
        </row>
        <row r="30">
          <cell r="E30">
            <v>2.12</v>
          </cell>
        </row>
        <row r="33">
          <cell r="E33">
            <v>0.13</v>
          </cell>
        </row>
        <row r="37">
          <cell r="E37">
            <v>0</v>
          </cell>
        </row>
        <row r="59">
          <cell r="C59">
            <v>51.768797787257256</v>
          </cell>
          <cell r="D59">
            <v>48.231202212742737</v>
          </cell>
        </row>
      </sheetData>
      <sheetData sheetId="13"/>
      <sheetData sheetId="14"/>
      <sheetData sheetId="15"/>
      <sheetData sheetId="16">
        <row r="50">
          <cell r="S50">
            <v>71.399971861732027</v>
          </cell>
        </row>
        <row r="86">
          <cell r="S86">
            <v>28.60002813826797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topLeftCell="A2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72" t="s">
        <v>0</v>
      </c>
      <c r="B1" s="172"/>
      <c r="C1" s="172"/>
      <c r="D1" s="172"/>
      <c r="E1" s="172"/>
    </row>
    <row r="2" spans="1:5" ht="31.2" customHeight="1">
      <c r="A2" s="173" t="s">
        <v>1</v>
      </c>
      <c r="B2" s="173"/>
      <c r="C2" s="173"/>
      <c r="D2" s="173"/>
      <c r="E2" s="173"/>
    </row>
    <row r="3" spans="1:5" ht="19.8">
      <c r="A3" s="174" t="str">
        <f>'[1]匯率(店)'!A2</f>
        <v>106年10月</v>
      </c>
      <c r="B3" s="174"/>
      <c r="C3" s="174"/>
      <c r="D3" s="174"/>
      <c r="E3" s="174"/>
    </row>
    <row r="4" spans="1:5" ht="18" thickBot="1">
      <c r="D4" s="175" t="s">
        <v>5</v>
      </c>
      <c r="E4" s="175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188229</v>
      </c>
      <c r="C7" s="16">
        <v>946670</v>
      </c>
      <c r="D7" s="17">
        <v>1134899</v>
      </c>
      <c r="E7" s="18">
        <v>9.6199999999999992</v>
      </c>
    </row>
    <row r="8" spans="1:5" s="9" customFormat="1" ht="28.2" customHeight="1">
      <c r="A8" s="19" t="s">
        <v>10</v>
      </c>
      <c r="B8" s="20">
        <v>187505</v>
      </c>
      <c r="C8" s="20">
        <v>231773</v>
      </c>
      <c r="D8" s="20">
        <v>419278</v>
      </c>
      <c r="E8" s="21">
        <v>3.55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185303</v>
      </c>
      <c r="C10" s="20">
        <v>152727</v>
      </c>
      <c r="D10" s="20">
        <v>338030</v>
      </c>
      <c r="E10" s="22">
        <v>2.86</v>
      </c>
    </row>
    <row r="11" spans="1:5" s="9" customFormat="1" ht="24" hidden="1" customHeight="1">
      <c r="A11" s="19" t="s">
        <v>13</v>
      </c>
      <c r="B11" s="20">
        <v>1000</v>
      </c>
      <c r="C11" s="20">
        <v>0</v>
      </c>
      <c r="D11" s="20">
        <v>1000</v>
      </c>
      <c r="E11" s="22">
        <v>0.01</v>
      </c>
    </row>
    <row r="12" spans="1:5" s="9" customFormat="1" ht="24" hidden="1" customHeight="1">
      <c r="A12" s="19" t="s">
        <v>14</v>
      </c>
      <c r="B12" s="20">
        <v>1202</v>
      </c>
      <c r="C12" s="20">
        <v>79046</v>
      </c>
      <c r="D12" s="20">
        <v>80248</v>
      </c>
      <c r="E12" s="22">
        <v>0.68</v>
      </c>
    </row>
    <row r="13" spans="1:5" s="9" customFormat="1" ht="25.2" customHeight="1" thickBot="1">
      <c r="A13" s="19" t="s">
        <v>15</v>
      </c>
      <c r="B13" s="20">
        <v>724</v>
      </c>
      <c r="C13" s="20">
        <v>714897</v>
      </c>
      <c r="D13" s="20">
        <v>715621</v>
      </c>
      <c r="E13" s="22">
        <v>6.07</v>
      </c>
    </row>
    <row r="14" spans="1:5" s="9" customFormat="1" ht="24" hidden="1" customHeight="1">
      <c r="A14" s="19" t="s">
        <v>16</v>
      </c>
      <c r="B14" s="20">
        <v>0</v>
      </c>
      <c r="C14" s="20">
        <v>372982</v>
      </c>
      <c r="D14" s="20">
        <v>372982</v>
      </c>
      <c r="E14" s="22">
        <v>3.16</v>
      </c>
    </row>
    <row r="15" spans="1:5" s="9" customFormat="1" ht="24" hidden="1" customHeight="1">
      <c r="A15" s="19" t="s">
        <v>17</v>
      </c>
      <c r="B15" s="20">
        <v>0</v>
      </c>
      <c r="C15" s="20">
        <v>341915</v>
      </c>
      <c r="D15" s="20">
        <v>341915</v>
      </c>
      <c r="E15" s="22">
        <v>2.9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724</v>
      </c>
      <c r="C17" s="25">
        <v>0</v>
      </c>
      <c r="D17" s="25">
        <v>724</v>
      </c>
      <c r="E17" s="22">
        <v>0.01</v>
      </c>
    </row>
    <row r="18" spans="1:5" s="9" customFormat="1" ht="30" customHeight="1" thickBot="1">
      <c r="A18" s="26" t="s">
        <v>20</v>
      </c>
      <c r="B18" s="15">
        <v>5669873</v>
      </c>
      <c r="C18" s="16">
        <v>4724129</v>
      </c>
      <c r="D18" s="17">
        <v>10394002</v>
      </c>
      <c r="E18" s="18">
        <v>88.13</v>
      </c>
    </row>
    <row r="19" spans="1:5" s="9" customFormat="1" ht="30" customHeight="1">
      <c r="A19" s="27" t="s">
        <v>21</v>
      </c>
      <c r="B19" s="20">
        <v>5669873</v>
      </c>
      <c r="C19" s="20">
        <v>4676736</v>
      </c>
      <c r="D19" s="20">
        <v>10346609</v>
      </c>
      <c r="E19" s="22">
        <v>87.73</v>
      </c>
    </row>
    <row r="20" spans="1:5" s="9" customFormat="1" ht="24" hidden="1" customHeight="1">
      <c r="A20" s="19" t="s">
        <v>22</v>
      </c>
      <c r="B20" s="20">
        <v>186374</v>
      </c>
      <c r="C20" s="20">
        <v>818436</v>
      </c>
      <c r="D20" s="20">
        <v>1004810</v>
      </c>
      <c r="E20" s="22">
        <v>8.52</v>
      </c>
    </row>
    <row r="21" spans="1:5" s="9" customFormat="1" ht="24" hidden="1" customHeight="1">
      <c r="A21" s="19" t="s">
        <v>23</v>
      </c>
      <c r="B21" s="20">
        <v>5373683</v>
      </c>
      <c r="C21" s="20">
        <v>3379732</v>
      </c>
      <c r="D21" s="20">
        <v>8753415</v>
      </c>
      <c r="E21" s="22">
        <v>74.22</v>
      </c>
    </row>
    <row r="22" spans="1:5" s="9" customFormat="1" ht="24" hidden="1" customHeight="1">
      <c r="A22" s="19" t="s">
        <v>24</v>
      </c>
      <c r="B22" s="20">
        <v>79456</v>
      </c>
      <c r="C22" s="20">
        <v>618</v>
      </c>
      <c r="D22" s="20">
        <v>80074</v>
      </c>
      <c r="E22" s="22">
        <v>0.68</v>
      </c>
    </row>
    <row r="23" spans="1:5" s="9" customFormat="1" ht="24" hidden="1" customHeight="1">
      <c r="A23" s="19" t="s">
        <v>25</v>
      </c>
      <c r="B23" s="20">
        <v>15068</v>
      </c>
      <c r="C23" s="20">
        <v>247552</v>
      </c>
      <c r="D23" s="20">
        <v>262620</v>
      </c>
      <c r="E23" s="22">
        <v>2.23</v>
      </c>
    </row>
    <row r="24" spans="1:5" s="9" customFormat="1" ht="24" hidden="1" customHeight="1">
      <c r="A24" s="19" t="s">
        <v>26</v>
      </c>
      <c r="B24" s="20">
        <v>15292</v>
      </c>
      <c r="C24" s="20">
        <v>230398</v>
      </c>
      <c r="D24" s="20">
        <v>245690</v>
      </c>
      <c r="E24" s="22">
        <v>2.08</v>
      </c>
    </row>
    <row r="25" spans="1:5" s="9" customFormat="1" ht="26.4" customHeight="1" thickBot="1">
      <c r="A25" s="19" t="s">
        <v>27</v>
      </c>
      <c r="B25" s="20">
        <v>0</v>
      </c>
      <c r="C25" s="20">
        <v>47393</v>
      </c>
      <c r="D25" s="20">
        <v>47393</v>
      </c>
      <c r="E25" s="22">
        <v>0.4</v>
      </c>
    </row>
    <row r="26" spans="1:5" s="9" customFormat="1" ht="24" hidden="1" customHeight="1">
      <c r="A26" s="19" t="s">
        <v>16</v>
      </c>
      <c r="B26" s="20">
        <v>0</v>
      </c>
      <c r="C26" s="20">
        <v>18854</v>
      </c>
      <c r="D26" s="20">
        <v>18854</v>
      </c>
      <c r="E26" s="22">
        <v>0.16</v>
      </c>
    </row>
    <row r="27" spans="1:5" s="9" customFormat="1" ht="24" hidden="1" customHeight="1">
      <c r="A27" s="19" t="s">
        <v>28</v>
      </c>
      <c r="B27" s="20">
        <v>0</v>
      </c>
      <c r="C27" s="20">
        <v>18210</v>
      </c>
      <c r="D27" s="20">
        <v>18210</v>
      </c>
      <c r="E27" s="22">
        <v>0.15</v>
      </c>
    </row>
    <row r="28" spans="1:5" s="9" customFormat="1" ht="24" hidden="1" customHeight="1">
      <c r="A28" s="19" t="s">
        <v>13</v>
      </c>
      <c r="B28" s="20">
        <v>0</v>
      </c>
      <c r="C28" s="20">
        <v>5673</v>
      </c>
      <c r="D28" s="20">
        <v>5673</v>
      </c>
      <c r="E28" s="22">
        <v>0.05</v>
      </c>
    </row>
    <row r="29" spans="1:5" s="9" customFormat="1" ht="24" hidden="1" customHeight="1">
      <c r="A29" s="24" t="s">
        <v>14</v>
      </c>
      <c r="B29" s="25">
        <v>0</v>
      </c>
      <c r="C29" s="25">
        <v>4656</v>
      </c>
      <c r="D29" s="25">
        <v>4656</v>
      </c>
      <c r="E29" s="22">
        <v>0.04</v>
      </c>
    </row>
    <row r="30" spans="1:5" s="9" customFormat="1" ht="30" customHeight="1" thickBot="1">
      <c r="A30" s="26" t="s">
        <v>29</v>
      </c>
      <c r="B30" s="17">
        <v>247109</v>
      </c>
      <c r="C30" s="17">
        <v>3156</v>
      </c>
      <c r="D30" s="17">
        <v>250265</v>
      </c>
      <c r="E30" s="18">
        <v>2.12</v>
      </c>
    </row>
    <row r="31" spans="1:5" s="9" customFormat="1" ht="30" customHeight="1">
      <c r="A31" s="28" t="s">
        <v>10</v>
      </c>
      <c r="B31" s="20">
        <v>0</v>
      </c>
      <c r="C31" s="20">
        <v>219</v>
      </c>
      <c r="D31" s="20">
        <v>219</v>
      </c>
      <c r="E31" s="29">
        <v>0</v>
      </c>
    </row>
    <row r="32" spans="1:5" s="9" customFormat="1" ht="30" customHeight="1" thickBot="1">
      <c r="A32" s="24" t="s">
        <v>15</v>
      </c>
      <c r="B32" s="25">
        <v>247109</v>
      </c>
      <c r="C32" s="25">
        <v>2937</v>
      </c>
      <c r="D32" s="25">
        <v>250046</v>
      </c>
      <c r="E32" s="22">
        <v>2.12</v>
      </c>
    </row>
    <row r="33" spans="1:5" s="9" customFormat="1" ht="30" customHeight="1" thickBot="1">
      <c r="A33" s="26" t="s">
        <v>30</v>
      </c>
      <c r="B33" s="17">
        <v>708</v>
      </c>
      <c r="C33" s="17">
        <v>14417</v>
      </c>
      <c r="D33" s="17">
        <v>15125</v>
      </c>
      <c r="E33" s="18">
        <v>0.13</v>
      </c>
    </row>
    <row r="34" spans="1:5" s="9" customFormat="1" ht="30" customHeight="1">
      <c r="A34" s="28" t="s">
        <v>10</v>
      </c>
      <c r="B34" s="20">
        <v>0</v>
      </c>
      <c r="C34" s="20">
        <v>6663</v>
      </c>
      <c r="D34" s="20">
        <v>6663</v>
      </c>
      <c r="E34" s="22">
        <v>0.06</v>
      </c>
    </row>
    <row r="35" spans="1:5" s="9" customFormat="1" ht="30" customHeight="1" thickBot="1">
      <c r="A35" s="24" t="s">
        <v>15</v>
      </c>
      <c r="B35" s="25">
        <v>708</v>
      </c>
      <c r="C35" s="25">
        <v>7754</v>
      </c>
      <c r="D35" s="25">
        <v>8462</v>
      </c>
      <c r="E35" s="22">
        <v>7.0000000000000007E-2</v>
      </c>
    </row>
    <row r="36" spans="1:5" s="9" customFormat="1" ht="30" customHeight="1" thickBot="1">
      <c r="A36" s="30" t="s">
        <v>31</v>
      </c>
      <c r="B36" s="17">
        <v>6105919</v>
      </c>
      <c r="C36" s="17">
        <v>5688372</v>
      </c>
      <c r="D36" s="17">
        <v>11794291</v>
      </c>
      <c r="E36" s="18">
        <v>100</v>
      </c>
    </row>
    <row r="37" spans="1:5" s="9" customFormat="1" ht="30" customHeight="1" thickBot="1">
      <c r="A37" s="31" t="s">
        <v>32</v>
      </c>
      <c r="B37" s="17">
        <v>0</v>
      </c>
      <c r="C37" s="17">
        <v>302</v>
      </c>
      <c r="D37" s="17">
        <v>302</v>
      </c>
      <c r="E37" s="32">
        <v>0</v>
      </c>
    </row>
    <row r="38" spans="1:5" s="9" customFormat="1" ht="24" hidden="1" customHeight="1">
      <c r="A38" s="33" t="s">
        <v>33</v>
      </c>
      <c r="B38" s="20">
        <v>0</v>
      </c>
      <c r="C38" s="20">
        <v>302</v>
      </c>
      <c r="D38" s="20">
        <v>302</v>
      </c>
      <c r="E38" s="29">
        <v>0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6105919</v>
      </c>
      <c r="C46" s="17">
        <v>5688674</v>
      </c>
      <c r="D46" s="17">
        <v>11794593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73" t="s">
        <v>45</v>
      </c>
      <c r="B55" s="173"/>
      <c r="C55" s="173"/>
      <c r="D55" s="173"/>
      <c r="E55" s="173"/>
    </row>
    <row r="56" spans="1:5" ht="28.8" thickBot="1">
      <c r="A56" s="1"/>
      <c r="B56" s="47"/>
      <c r="C56" s="47"/>
      <c r="D56" s="175" t="s">
        <v>5</v>
      </c>
      <c r="E56" s="175"/>
    </row>
    <row r="57" spans="1:5" ht="41.4" customHeight="1">
      <c r="A57" s="167" t="s">
        <v>46</v>
      </c>
      <c r="B57" s="168"/>
      <c r="C57" s="48" t="s">
        <v>2</v>
      </c>
      <c r="D57" s="49" t="s">
        <v>47</v>
      </c>
      <c r="E57" s="50" t="s">
        <v>4</v>
      </c>
    </row>
    <row r="58" spans="1:5" ht="35.4" customHeight="1">
      <c r="A58" s="169" t="s">
        <v>48</v>
      </c>
      <c r="B58" s="51" t="s">
        <v>49</v>
      </c>
      <c r="C58" s="52">
        <f>B46</f>
        <v>6105919</v>
      </c>
      <c r="D58" s="52">
        <f>C46</f>
        <v>5688674</v>
      </c>
      <c r="E58" s="53">
        <f>C58+D58</f>
        <v>11794593</v>
      </c>
    </row>
    <row r="59" spans="1:5" ht="35.4" customHeight="1">
      <c r="A59" s="170"/>
      <c r="B59" s="51" t="s">
        <v>50</v>
      </c>
      <c r="C59" s="54">
        <f>(C58/$E$58)*100</f>
        <v>51.768797787257256</v>
      </c>
      <c r="D59" s="54">
        <f>(D58/$E$58)*100</f>
        <v>48.231202212742737</v>
      </c>
      <c r="E59" s="55">
        <f>(E58/$E$58)*100</f>
        <v>100</v>
      </c>
    </row>
    <row r="60" spans="1:5" ht="35.4" customHeight="1">
      <c r="A60" s="169" t="s">
        <v>51</v>
      </c>
      <c r="B60" s="51" t="s">
        <v>49</v>
      </c>
      <c r="C60" s="52">
        <v>6435515</v>
      </c>
      <c r="D60" s="52">
        <v>6424581</v>
      </c>
      <c r="E60" s="53">
        <v>12860096</v>
      </c>
    </row>
    <row r="61" spans="1:5" ht="35.4" customHeight="1">
      <c r="A61" s="170"/>
      <c r="B61" s="56" t="s">
        <v>50</v>
      </c>
      <c r="C61" s="54">
        <v>50.042511346727117</v>
      </c>
      <c r="D61" s="54">
        <v>49.957488653272883</v>
      </c>
      <c r="E61" s="55">
        <v>100</v>
      </c>
    </row>
    <row r="62" spans="1:5" ht="35.4" customHeight="1">
      <c r="A62" s="169" t="s">
        <v>52</v>
      </c>
      <c r="B62" s="57" t="s">
        <v>53</v>
      </c>
      <c r="C62" s="58">
        <f>C58-C60</f>
        <v>-329596</v>
      </c>
      <c r="D62" s="58">
        <f>D58-D60</f>
        <v>-735907</v>
      </c>
      <c r="E62" s="59">
        <f>E58-E60</f>
        <v>-1065503</v>
      </c>
    </row>
    <row r="63" spans="1:5" ht="35.4" customHeight="1" thickBot="1">
      <c r="A63" s="171"/>
      <c r="B63" s="60" t="s">
        <v>54</v>
      </c>
      <c r="C63" s="61">
        <f>(C62/C60)*100</f>
        <v>-5.1215170813835416</v>
      </c>
      <c r="D63" s="61">
        <f>(D62/D60)*100</f>
        <v>-11.45455244474309</v>
      </c>
      <c r="E63" s="62">
        <f>(E62/E60)*100</f>
        <v>-8.2853425044416458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13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76" t="s">
        <v>55</v>
      </c>
      <c r="B1" s="176"/>
      <c r="C1" s="176"/>
      <c r="D1" s="176"/>
      <c r="E1" s="176"/>
      <c r="F1" s="176"/>
      <c r="G1" s="176"/>
    </row>
    <row r="2" spans="1:7">
      <c r="A2" s="177"/>
      <c r="B2" s="177"/>
      <c r="C2" s="177"/>
      <c r="D2" s="177"/>
      <c r="E2" s="177"/>
      <c r="F2" s="177"/>
      <c r="G2" s="17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56</v>
      </c>
    </row>
    <row r="5" spans="1:7" s="82" customFormat="1" ht="22.2">
      <c r="A5" s="79" t="s">
        <v>57</v>
      </c>
      <c r="B5" s="178" t="s">
        <v>58</v>
      </c>
      <c r="C5" s="179"/>
      <c r="D5" s="180" t="s">
        <v>51</v>
      </c>
      <c r="E5" s="181"/>
      <c r="F5" s="80" t="s">
        <v>59</v>
      </c>
      <c r="G5" s="81"/>
    </row>
    <row r="6" spans="1:7" s="82" customFormat="1" ht="16.8" thickBot="1">
      <c r="A6" s="83"/>
      <c r="B6" s="84" t="s">
        <v>60</v>
      </c>
      <c r="C6" s="85" t="s">
        <v>61</v>
      </c>
      <c r="D6" s="84" t="s">
        <v>60</v>
      </c>
      <c r="E6" s="86" t="s">
        <v>61</v>
      </c>
      <c r="F6" s="87" t="s">
        <v>62</v>
      </c>
      <c r="G6" s="88" t="s">
        <v>63</v>
      </c>
    </row>
    <row r="7" spans="1:7" s="82" customFormat="1" ht="24" customHeight="1" thickBot="1">
      <c r="A7" s="89" t="s">
        <v>64</v>
      </c>
      <c r="B7" s="90">
        <v>1134899</v>
      </c>
      <c r="C7" s="91">
        <v>9.6199999999999992</v>
      </c>
      <c r="D7" s="90">
        <v>1034277</v>
      </c>
      <c r="E7" s="91">
        <v>8.0500000000000007</v>
      </c>
      <c r="F7" s="92">
        <f t="shared" ref="F7:F46" si="0">B7-D7</f>
        <v>100622</v>
      </c>
      <c r="G7" s="93">
        <f t="shared" ref="G7:G38" si="1">(F7/D7)*100</f>
        <v>9.7287283774076005</v>
      </c>
    </row>
    <row r="8" spans="1:7" s="82" customFormat="1" ht="24" customHeight="1">
      <c r="A8" s="94" t="s">
        <v>21</v>
      </c>
      <c r="B8" s="95">
        <v>419278</v>
      </c>
      <c r="C8" s="96">
        <v>3.55</v>
      </c>
      <c r="D8" s="95">
        <v>324441</v>
      </c>
      <c r="E8" s="96">
        <v>2.5299999999999998</v>
      </c>
      <c r="F8" s="97">
        <f t="shared" si="0"/>
        <v>94837</v>
      </c>
      <c r="G8" s="98">
        <f t="shared" si="1"/>
        <v>29.230892519749354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338030</v>
      </c>
      <c r="C10" s="104">
        <v>2.86</v>
      </c>
      <c r="D10" s="100">
        <v>287687</v>
      </c>
      <c r="E10" s="104">
        <v>2.2400000000000002</v>
      </c>
      <c r="F10" s="102">
        <f t="shared" si="0"/>
        <v>50343</v>
      </c>
      <c r="G10" s="105">
        <f t="shared" si="1"/>
        <v>17.499226590009282</v>
      </c>
    </row>
    <row r="11" spans="1:7" s="82" customFormat="1" ht="24" customHeight="1">
      <c r="A11" s="99" t="s">
        <v>65</v>
      </c>
      <c r="B11" s="100">
        <v>1000</v>
      </c>
      <c r="C11" s="104">
        <v>0.01</v>
      </c>
      <c r="D11" s="100">
        <v>3636</v>
      </c>
      <c r="E11" s="104">
        <v>0.03</v>
      </c>
      <c r="F11" s="102">
        <f t="shared" si="0"/>
        <v>-2636</v>
      </c>
      <c r="G11" s="106">
        <f t="shared" si="1"/>
        <v>-72.497249724972505</v>
      </c>
    </row>
    <row r="12" spans="1:7" s="82" customFormat="1" ht="24" customHeight="1">
      <c r="A12" s="99" t="s">
        <v>14</v>
      </c>
      <c r="B12" s="100">
        <v>80248</v>
      </c>
      <c r="C12" s="104">
        <v>0.68</v>
      </c>
      <c r="D12" s="100">
        <v>33118</v>
      </c>
      <c r="E12" s="104">
        <v>0.26</v>
      </c>
      <c r="F12" s="102">
        <f t="shared" si="0"/>
        <v>47130</v>
      </c>
      <c r="G12" s="106">
        <f t="shared" si="1"/>
        <v>142.3093181955432</v>
      </c>
    </row>
    <row r="13" spans="1:7" s="82" customFormat="1" ht="24" customHeight="1">
      <c r="A13" s="99" t="s">
        <v>66</v>
      </c>
      <c r="B13" s="100">
        <v>715621</v>
      </c>
      <c r="C13" s="104">
        <v>6.07</v>
      </c>
      <c r="D13" s="100">
        <v>709836</v>
      </c>
      <c r="E13" s="104">
        <v>5.52</v>
      </c>
      <c r="F13" s="102">
        <f t="shared" si="0"/>
        <v>5785</v>
      </c>
      <c r="G13" s="105">
        <f t="shared" si="1"/>
        <v>0.81497698059833545</v>
      </c>
    </row>
    <row r="14" spans="1:7" s="82" customFormat="1" ht="24" customHeight="1">
      <c r="A14" s="99" t="s">
        <v>67</v>
      </c>
      <c r="B14" s="100">
        <v>372982</v>
      </c>
      <c r="C14" s="104">
        <v>3.16</v>
      </c>
      <c r="D14" s="100">
        <v>377115</v>
      </c>
      <c r="E14" s="104">
        <v>2.93</v>
      </c>
      <c r="F14" s="102">
        <f t="shared" si="0"/>
        <v>-4133</v>
      </c>
      <c r="G14" s="107">
        <f t="shared" si="1"/>
        <v>-1.0959521631332618</v>
      </c>
    </row>
    <row r="15" spans="1:7" s="82" customFormat="1" ht="24" customHeight="1">
      <c r="A15" s="99" t="s">
        <v>68</v>
      </c>
      <c r="B15" s="100">
        <v>341915</v>
      </c>
      <c r="C15" s="104">
        <v>2.9</v>
      </c>
      <c r="D15" s="100">
        <v>329984</v>
      </c>
      <c r="E15" s="104">
        <v>2.57</v>
      </c>
      <c r="F15" s="102">
        <f t="shared" si="0"/>
        <v>11931</v>
      </c>
      <c r="G15" s="107">
        <f t="shared" si="1"/>
        <v>3.6156298487199381</v>
      </c>
    </row>
    <row r="16" spans="1:7" s="82" customFormat="1" ht="24" customHeight="1">
      <c r="A16" s="99" t="s">
        <v>13</v>
      </c>
      <c r="B16" s="100">
        <v>0</v>
      </c>
      <c r="C16" s="101">
        <v>0</v>
      </c>
      <c r="D16" s="100">
        <v>1212</v>
      </c>
      <c r="E16" s="104">
        <v>0.01</v>
      </c>
      <c r="F16" s="102">
        <f t="shared" si="0"/>
        <v>-1212</v>
      </c>
      <c r="G16" s="107">
        <f t="shared" si="1"/>
        <v>-100</v>
      </c>
    </row>
    <row r="17" spans="1:7" s="82" customFormat="1" ht="24" customHeight="1" thickBot="1">
      <c r="A17" s="108" t="s">
        <v>14</v>
      </c>
      <c r="B17" s="109">
        <v>724</v>
      </c>
      <c r="C17" s="104">
        <v>0.01</v>
      </c>
      <c r="D17" s="109">
        <v>1525</v>
      </c>
      <c r="E17" s="104">
        <v>0.01</v>
      </c>
      <c r="F17" s="110">
        <f t="shared" si="0"/>
        <v>-801</v>
      </c>
      <c r="G17" s="111">
        <f t="shared" si="1"/>
        <v>-52.524590163934427</v>
      </c>
    </row>
    <row r="18" spans="1:7" s="82" customFormat="1" ht="24" customHeight="1" thickBot="1">
      <c r="A18" s="89" t="s">
        <v>69</v>
      </c>
      <c r="B18" s="90">
        <v>10394002</v>
      </c>
      <c r="C18" s="91">
        <v>88.13</v>
      </c>
      <c r="D18" s="90">
        <v>11480239</v>
      </c>
      <c r="E18" s="91">
        <v>89.27</v>
      </c>
      <c r="F18" s="92">
        <f t="shared" si="0"/>
        <v>-1086237</v>
      </c>
      <c r="G18" s="93">
        <f t="shared" si="1"/>
        <v>-9.4617977900982719</v>
      </c>
    </row>
    <row r="19" spans="1:7" s="82" customFormat="1" ht="24" customHeight="1">
      <c r="A19" s="94" t="s">
        <v>21</v>
      </c>
      <c r="B19" s="95">
        <v>10346609</v>
      </c>
      <c r="C19" s="96">
        <v>87.73</v>
      </c>
      <c r="D19" s="95">
        <v>11418048</v>
      </c>
      <c r="E19" s="96">
        <v>88.79</v>
      </c>
      <c r="F19" s="112">
        <f t="shared" si="0"/>
        <v>-1071439</v>
      </c>
      <c r="G19" s="105">
        <f t="shared" si="1"/>
        <v>-9.3837317902324457</v>
      </c>
    </row>
    <row r="20" spans="1:7" s="82" customFormat="1" ht="24" customHeight="1">
      <c r="A20" s="99" t="s">
        <v>70</v>
      </c>
      <c r="B20" s="100">
        <v>1004810</v>
      </c>
      <c r="C20" s="104">
        <v>8.52</v>
      </c>
      <c r="D20" s="100">
        <v>1124966</v>
      </c>
      <c r="E20" s="104">
        <v>8.75</v>
      </c>
      <c r="F20" s="97">
        <f t="shared" si="0"/>
        <v>-120156</v>
      </c>
      <c r="G20" s="105">
        <f t="shared" si="1"/>
        <v>-10.680856132540894</v>
      </c>
    </row>
    <row r="21" spans="1:7" s="82" customFormat="1" ht="24" customHeight="1">
      <c r="A21" s="99" t="s">
        <v>23</v>
      </c>
      <c r="B21" s="100">
        <v>8753415</v>
      </c>
      <c r="C21" s="104">
        <v>74.22</v>
      </c>
      <c r="D21" s="100">
        <v>9504526</v>
      </c>
      <c r="E21" s="104">
        <v>73.91</v>
      </c>
      <c r="F21" s="102">
        <f t="shared" si="0"/>
        <v>-751111</v>
      </c>
      <c r="G21" s="105">
        <f t="shared" si="1"/>
        <v>-7.902666582215673</v>
      </c>
    </row>
    <row r="22" spans="1:7" s="82" customFormat="1" ht="24" customHeight="1">
      <c r="A22" s="99" t="s">
        <v>24</v>
      </c>
      <c r="B22" s="100">
        <v>80074</v>
      </c>
      <c r="C22" s="104">
        <v>0.68</v>
      </c>
      <c r="D22" s="100">
        <v>94302</v>
      </c>
      <c r="E22" s="104">
        <v>0.73</v>
      </c>
      <c r="F22" s="102">
        <f t="shared" si="0"/>
        <v>-14228</v>
      </c>
      <c r="G22" s="105">
        <f t="shared" si="1"/>
        <v>-15.087696973553053</v>
      </c>
    </row>
    <row r="23" spans="1:7" s="82" customFormat="1" ht="24" customHeight="1">
      <c r="A23" s="99" t="s">
        <v>25</v>
      </c>
      <c r="B23" s="100">
        <v>262620</v>
      </c>
      <c r="C23" s="104">
        <v>2.23</v>
      </c>
      <c r="D23" s="100">
        <v>358856</v>
      </c>
      <c r="E23" s="104">
        <v>2.79</v>
      </c>
      <c r="F23" s="102">
        <f t="shared" si="0"/>
        <v>-96236</v>
      </c>
      <c r="G23" s="105">
        <f t="shared" si="1"/>
        <v>-26.817442093764633</v>
      </c>
    </row>
    <row r="24" spans="1:7" s="82" customFormat="1" ht="24" customHeight="1">
      <c r="A24" s="99" t="s">
        <v>26</v>
      </c>
      <c r="B24" s="100">
        <v>245690</v>
      </c>
      <c r="C24" s="104">
        <v>2.08</v>
      </c>
      <c r="D24" s="100">
        <v>335398</v>
      </c>
      <c r="E24" s="104">
        <v>2.61</v>
      </c>
      <c r="F24" s="102">
        <f t="shared" si="0"/>
        <v>-89708</v>
      </c>
      <c r="G24" s="105">
        <f t="shared" si="1"/>
        <v>-26.746730749736138</v>
      </c>
    </row>
    <row r="25" spans="1:7" s="82" customFormat="1" ht="24" customHeight="1">
      <c r="A25" s="99" t="s">
        <v>27</v>
      </c>
      <c r="B25" s="100">
        <v>47393</v>
      </c>
      <c r="C25" s="104">
        <v>0.4</v>
      </c>
      <c r="D25" s="100">
        <v>62191</v>
      </c>
      <c r="E25" s="104">
        <v>0.48</v>
      </c>
      <c r="F25" s="102">
        <f t="shared" si="0"/>
        <v>-14798</v>
      </c>
      <c r="G25" s="105">
        <f t="shared" si="1"/>
        <v>-23.794439709925875</v>
      </c>
    </row>
    <row r="26" spans="1:7" s="82" customFormat="1" ht="24" customHeight="1">
      <c r="A26" s="99" t="s">
        <v>71</v>
      </c>
      <c r="B26" s="100">
        <v>18854</v>
      </c>
      <c r="C26" s="104">
        <v>0.16</v>
      </c>
      <c r="D26" s="100">
        <v>21927</v>
      </c>
      <c r="E26" s="104">
        <v>0.17</v>
      </c>
      <c r="F26" s="102">
        <f t="shared" si="0"/>
        <v>-3073</v>
      </c>
      <c r="G26" s="105">
        <f t="shared" si="1"/>
        <v>-14.014685091439777</v>
      </c>
    </row>
    <row r="27" spans="1:7" s="82" customFormat="1" ht="24" customHeight="1">
      <c r="A27" s="99" t="s">
        <v>68</v>
      </c>
      <c r="B27" s="100">
        <v>18210</v>
      </c>
      <c r="C27" s="104">
        <v>0.15</v>
      </c>
      <c r="D27" s="100">
        <v>22124</v>
      </c>
      <c r="E27" s="104">
        <v>0.17</v>
      </c>
      <c r="F27" s="102">
        <f t="shared" si="0"/>
        <v>-3914</v>
      </c>
      <c r="G27" s="105">
        <f t="shared" si="1"/>
        <v>-17.691195082263604</v>
      </c>
    </row>
    <row r="28" spans="1:7" s="82" customFormat="1" ht="24" customHeight="1">
      <c r="A28" s="99" t="s">
        <v>13</v>
      </c>
      <c r="B28" s="100">
        <v>5673</v>
      </c>
      <c r="C28" s="104">
        <v>0.05</v>
      </c>
      <c r="D28" s="100">
        <v>8627</v>
      </c>
      <c r="E28" s="104">
        <v>7.0000000000000007E-2</v>
      </c>
      <c r="F28" s="102">
        <f t="shared" si="0"/>
        <v>-2954</v>
      </c>
      <c r="G28" s="106">
        <f t="shared" si="1"/>
        <v>-34.241335342529268</v>
      </c>
    </row>
    <row r="29" spans="1:7" s="82" customFormat="1" ht="24" customHeight="1" thickBot="1">
      <c r="A29" s="108" t="s">
        <v>14</v>
      </c>
      <c r="B29" s="113">
        <v>4656</v>
      </c>
      <c r="C29" s="104">
        <v>0.04</v>
      </c>
      <c r="D29" s="113">
        <v>9513</v>
      </c>
      <c r="E29" s="104">
        <v>7.0000000000000007E-2</v>
      </c>
      <c r="F29" s="110">
        <f t="shared" si="0"/>
        <v>-4857</v>
      </c>
      <c r="G29" s="106">
        <f t="shared" si="1"/>
        <v>-51.056449069694096</v>
      </c>
    </row>
    <row r="30" spans="1:7" s="82" customFormat="1" ht="24" customHeight="1" thickBot="1">
      <c r="A30" s="89" t="s">
        <v>72</v>
      </c>
      <c r="B30" s="90">
        <v>250265</v>
      </c>
      <c r="C30" s="91">
        <v>2.12</v>
      </c>
      <c r="D30" s="90">
        <v>330823</v>
      </c>
      <c r="E30" s="91">
        <v>2.57</v>
      </c>
      <c r="F30" s="92">
        <f t="shared" si="0"/>
        <v>-80558</v>
      </c>
      <c r="G30" s="93">
        <f t="shared" si="1"/>
        <v>-24.350785767615914</v>
      </c>
    </row>
    <row r="31" spans="1:7" s="82" customFormat="1" ht="24" customHeight="1">
      <c r="A31" s="94" t="s">
        <v>21</v>
      </c>
      <c r="B31" s="95">
        <v>219</v>
      </c>
      <c r="C31" s="114">
        <v>0</v>
      </c>
      <c r="D31" s="95">
        <v>137</v>
      </c>
      <c r="E31" s="114">
        <v>0</v>
      </c>
      <c r="F31" s="97">
        <f t="shared" si="0"/>
        <v>82</v>
      </c>
      <c r="G31" s="115">
        <f t="shared" si="1"/>
        <v>59.854014598540154</v>
      </c>
    </row>
    <row r="32" spans="1:7" s="82" customFormat="1" ht="24" customHeight="1" thickBot="1">
      <c r="A32" s="108" t="s">
        <v>66</v>
      </c>
      <c r="B32" s="116">
        <v>250046</v>
      </c>
      <c r="C32" s="117">
        <v>2.12</v>
      </c>
      <c r="D32" s="116">
        <v>330686</v>
      </c>
      <c r="E32" s="117">
        <v>2.57</v>
      </c>
      <c r="F32" s="102">
        <f t="shared" si="0"/>
        <v>-80640</v>
      </c>
      <c r="G32" s="115">
        <f t="shared" si="1"/>
        <v>-24.385670999074652</v>
      </c>
    </row>
    <row r="33" spans="1:7" s="82" customFormat="1" ht="24" customHeight="1" thickBot="1">
      <c r="A33" s="89" t="s">
        <v>73</v>
      </c>
      <c r="B33" s="90">
        <v>15125</v>
      </c>
      <c r="C33" s="91">
        <v>0.13</v>
      </c>
      <c r="D33" s="90">
        <v>11576</v>
      </c>
      <c r="E33" s="91">
        <v>0.09</v>
      </c>
      <c r="F33" s="92">
        <f t="shared" si="0"/>
        <v>3549</v>
      </c>
      <c r="G33" s="93">
        <f t="shared" si="1"/>
        <v>30.658258465791295</v>
      </c>
    </row>
    <row r="34" spans="1:7" s="82" customFormat="1" ht="24" customHeight="1">
      <c r="A34" s="94" t="s">
        <v>21</v>
      </c>
      <c r="B34" s="95">
        <v>6663</v>
      </c>
      <c r="C34" s="96">
        <v>0.06</v>
      </c>
      <c r="D34" s="95">
        <v>6604</v>
      </c>
      <c r="E34" s="96">
        <v>0.05</v>
      </c>
      <c r="F34" s="102">
        <f t="shared" si="0"/>
        <v>59</v>
      </c>
      <c r="G34" s="98">
        <f t="shared" si="1"/>
        <v>0.89339794064203526</v>
      </c>
    </row>
    <row r="35" spans="1:7" s="82" customFormat="1" ht="24" customHeight="1" thickBot="1">
      <c r="A35" s="108" t="s">
        <v>27</v>
      </c>
      <c r="B35" s="116">
        <v>8462</v>
      </c>
      <c r="C35" s="104">
        <v>7.0000000000000007E-2</v>
      </c>
      <c r="D35" s="116">
        <v>4972</v>
      </c>
      <c r="E35" s="104">
        <v>0.04</v>
      </c>
      <c r="F35" s="102">
        <f t="shared" si="0"/>
        <v>3490</v>
      </c>
      <c r="G35" s="115">
        <f t="shared" si="1"/>
        <v>70.193081255028162</v>
      </c>
    </row>
    <row r="36" spans="1:7" s="82" customFormat="1" ht="24" customHeight="1" thickBot="1">
      <c r="A36" s="118" t="s">
        <v>74</v>
      </c>
      <c r="B36" s="90">
        <v>11794291</v>
      </c>
      <c r="C36" s="91">
        <v>100</v>
      </c>
      <c r="D36" s="90">
        <v>12856915</v>
      </c>
      <c r="E36" s="91">
        <v>99.98</v>
      </c>
      <c r="F36" s="92">
        <f t="shared" si="0"/>
        <v>-1062624</v>
      </c>
      <c r="G36" s="93">
        <f t="shared" si="1"/>
        <v>-8.2649998074965882</v>
      </c>
    </row>
    <row r="37" spans="1:7" s="122" customFormat="1" ht="24" customHeight="1" thickBot="1">
      <c r="A37" s="119" t="s">
        <v>32</v>
      </c>
      <c r="B37" s="120">
        <v>302</v>
      </c>
      <c r="C37" s="121">
        <v>0</v>
      </c>
      <c r="D37" s="120">
        <v>3181</v>
      </c>
      <c r="E37" s="121">
        <v>0.02</v>
      </c>
      <c r="F37" s="92">
        <f t="shared" si="0"/>
        <v>-2879</v>
      </c>
      <c r="G37" s="93">
        <f t="shared" si="1"/>
        <v>-90.506130147752287</v>
      </c>
    </row>
    <row r="38" spans="1:7" s="82" customFormat="1" ht="24" customHeight="1">
      <c r="A38" s="123" t="s">
        <v>75</v>
      </c>
      <c r="B38" s="124">
        <v>302</v>
      </c>
      <c r="C38" s="125">
        <v>0</v>
      </c>
      <c r="D38" s="124">
        <v>3181</v>
      </c>
      <c r="E38" s="125">
        <v>0.02</v>
      </c>
      <c r="F38" s="97">
        <f t="shared" si="0"/>
        <v>-2879</v>
      </c>
      <c r="G38" s="98">
        <f t="shared" si="1"/>
        <v>-90.506130147752287</v>
      </c>
    </row>
    <row r="39" spans="1:7" s="82" customFormat="1" ht="24" customHeight="1">
      <c r="A39" s="99" t="s">
        <v>76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77</v>
      </c>
      <c r="B40" s="100">
        <v>0</v>
      </c>
      <c r="C40" s="126">
        <v>0</v>
      </c>
      <c r="D40" s="100">
        <v>0</v>
      </c>
      <c r="E40" s="126">
        <v>0</v>
      </c>
      <c r="F40" s="110">
        <f t="shared" si="0"/>
        <v>0</v>
      </c>
      <c r="G40" s="103">
        <v>0</v>
      </c>
    </row>
    <row r="41" spans="1:7" s="82" customFormat="1" ht="24" customHeight="1" thickBot="1">
      <c r="A41" s="108" t="s">
        <v>78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79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70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80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81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82</v>
      </c>
      <c r="B46" s="90">
        <v>11794593</v>
      </c>
      <c r="C46" s="91">
        <v>100</v>
      </c>
      <c r="D46" s="90">
        <v>12860096</v>
      </c>
      <c r="E46" s="91">
        <v>100</v>
      </c>
      <c r="F46" s="92">
        <f t="shared" si="0"/>
        <v>-1065503</v>
      </c>
      <c r="G46" s="93">
        <f>(F46/D46)*100</f>
        <v>-8.2853425044416458</v>
      </c>
    </row>
    <row r="47" spans="1:7" s="139" customFormat="1">
      <c r="A47" s="134" t="s">
        <v>83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82"/>
      <c r="B49" s="182"/>
      <c r="C49" s="182"/>
      <c r="D49" s="182"/>
      <c r="E49" s="182"/>
      <c r="F49" s="18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P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38" width="8.6328125" style="144"/>
    <col min="39" max="39" width="8.6328125" style="161"/>
    <col min="40" max="40" width="8.6328125" style="158"/>
    <col min="41" max="42" width="11.81640625" style="159" customWidth="1"/>
    <col min="43" max="43" width="11.81640625" style="160" customWidth="1"/>
    <col min="44" max="46" width="8.6328125" style="159"/>
    <col min="47" max="49" width="8.6328125" style="161"/>
    <col min="50" max="50" width="10.54296875" style="161" customWidth="1"/>
    <col min="51" max="51" width="10.453125" style="161" customWidth="1"/>
    <col min="52" max="52" width="9.54296875" style="161" customWidth="1"/>
    <col min="53" max="68" width="8.6328125" style="161"/>
    <col min="69" max="16384" width="8.6328125" style="144"/>
  </cols>
  <sheetData>
    <row r="1" spans="1:55" ht="28.2">
      <c r="A1" s="183" t="s">
        <v>84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57"/>
      <c r="AQ1" s="160" t="s">
        <v>222</v>
      </c>
      <c r="AT1" s="159" t="s">
        <v>223</v>
      </c>
    </row>
    <row r="2" spans="1:55" ht="19.95" customHeight="1">
      <c r="AN2" s="157" t="s">
        <v>224</v>
      </c>
      <c r="AO2" s="162" t="s">
        <v>225</v>
      </c>
      <c r="AP2" s="159" t="s">
        <v>226</v>
      </c>
      <c r="AQ2" s="160" t="s">
        <v>227</v>
      </c>
      <c r="AR2" s="162" t="s">
        <v>225</v>
      </c>
      <c r="AS2" s="159" t="s">
        <v>226</v>
      </c>
      <c r="AT2" s="159" t="s">
        <v>227</v>
      </c>
    </row>
    <row r="3" spans="1:55" ht="19.95" customHeight="1">
      <c r="AN3" s="158" t="s">
        <v>85</v>
      </c>
      <c r="AO3" s="159">
        <v>12523956</v>
      </c>
      <c r="AP3" s="159">
        <v>11373881</v>
      </c>
      <c r="AQ3" s="160">
        <v>704021</v>
      </c>
      <c r="AR3" s="159">
        <v>12523.956</v>
      </c>
      <c r="AS3" s="159">
        <v>11373.880999999999</v>
      </c>
      <c r="AT3" s="159">
        <v>704.02099999999996</v>
      </c>
      <c r="AU3" s="158" t="s">
        <v>86</v>
      </c>
      <c r="AW3" s="163" t="s">
        <v>87</v>
      </c>
      <c r="AX3" s="162">
        <v>1235735</v>
      </c>
      <c r="AY3" s="159">
        <v>1149087</v>
      </c>
      <c r="AZ3" s="160">
        <v>86103</v>
      </c>
      <c r="BA3" s="159">
        <f t="shared" ref="BA3:BC34" si="0">AX3/1000</f>
        <v>1235.7349999999999</v>
      </c>
      <c r="BB3" s="159">
        <f t="shared" si="0"/>
        <v>1149.087</v>
      </c>
      <c r="BC3" s="159">
        <f t="shared" si="0"/>
        <v>86.102999999999994</v>
      </c>
    </row>
    <row r="4" spans="1:55" ht="19.95" customHeight="1">
      <c r="AN4" s="158" t="s">
        <v>88</v>
      </c>
      <c r="AO4" s="159">
        <v>9020115</v>
      </c>
      <c r="AP4" s="159">
        <v>8459595</v>
      </c>
      <c r="AQ4" s="160">
        <v>347741</v>
      </c>
      <c r="AR4" s="159">
        <v>9020.1149999999998</v>
      </c>
      <c r="AS4" s="159">
        <v>8459.5949999999993</v>
      </c>
      <c r="AT4" s="159">
        <v>347.74099999999999</v>
      </c>
      <c r="AU4" s="158"/>
      <c r="AW4" s="163" t="s">
        <v>89</v>
      </c>
      <c r="AX4" s="162">
        <v>1577800</v>
      </c>
      <c r="AY4" s="159">
        <v>1311254</v>
      </c>
      <c r="AZ4" s="160">
        <v>261223</v>
      </c>
      <c r="BA4" s="159">
        <f t="shared" si="0"/>
        <v>1577.8</v>
      </c>
      <c r="BB4" s="159">
        <f t="shared" si="0"/>
        <v>1311.2539999999999</v>
      </c>
      <c r="BC4" s="159">
        <f t="shared" si="0"/>
        <v>261.22300000000001</v>
      </c>
    </row>
    <row r="5" spans="1:55" ht="19.95" customHeight="1">
      <c r="AN5" s="158" t="s">
        <v>90</v>
      </c>
      <c r="AO5" s="159">
        <v>11713699</v>
      </c>
      <c r="AP5" s="159">
        <v>10776315</v>
      </c>
      <c r="AQ5" s="160">
        <v>606026</v>
      </c>
      <c r="AR5" s="159">
        <v>11713.699000000001</v>
      </c>
      <c r="AS5" s="159">
        <v>10776.315000000001</v>
      </c>
      <c r="AT5" s="159">
        <v>606.02599999999995</v>
      </c>
      <c r="AU5" s="158"/>
      <c r="AW5" s="163" t="s">
        <v>91</v>
      </c>
      <c r="AX5" s="162">
        <v>1910058</v>
      </c>
      <c r="AY5" s="159">
        <v>1669183</v>
      </c>
      <c r="AZ5" s="160">
        <v>237751</v>
      </c>
      <c r="BA5" s="159">
        <f t="shared" si="0"/>
        <v>1910.058</v>
      </c>
      <c r="BB5" s="159">
        <f t="shared" si="0"/>
        <v>1669.183</v>
      </c>
      <c r="BC5" s="159">
        <f t="shared" si="0"/>
        <v>237.751</v>
      </c>
    </row>
    <row r="6" spans="1:55" ht="19.95" customHeight="1">
      <c r="AN6" s="158" t="s">
        <v>92</v>
      </c>
      <c r="AO6" s="159">
        <v>11768561</v>
      </c>
      <c r="AP6" s="159">
        <v>10728918</v>
      </c>
      <c r="AQ6" s="160">
        <v>652393</v>
      </c>
      <c r="AR6" s="159">
        <v>11768.561</v>
      </c>
      <c r="AS6" s="159">
        <v>10728.918</v>
      </c>
      <c r="AT6" s="159">
        <v>652.39300000000003</v>
      </c>
      <c r="AU6" s="158" t="s">
        <v>92</v>
      </c>
      <c r="AW6" s="163" t="s">
        <v>93</v>
      </c>
      <c r="AX6" s="162">
        <v>1642499</v>
      </c>
      <c r="AY6" s="159">
        <v>1325977</v>
      </c>
      <c r="AZ6" s="160">
        <v>297295</v>
      </c>
      <c r="BA6" s="159">
        <f t="shared" si="0"/>
        <v>1642.499</v>
      </c>
      <c r="BB6" s="159">
        <f t="shared" si="0"/>
        <v>1325.9770000000001</v>
      </c>
      <c r="BC6" s="159">
        <f t="shared" si="0"/>
        <v>297.29500000000002</v>
      </c>
    </row>
    <row r="7" spans="1:55" ht="19.95" customHeight="1">
      <c r="AN7" s="158" t="s">
        <v>94</v>
      </c>
      <c r="AO7" s="159">
        <v>14520917</v>
      </c>
      <c r="AP7" s="159">
        <v>13192471</v>
      </c>
      <c r="AQ7" s="160">
        <v>841324</v>
      </c>
      <c r="AR7" s="159">
        <v>14520.916999999999</v>
      </c>
      <c r="AS7" s="159">
        <v>13192.471</v>
      </c>
      <c r="AT7" s="159">
        <v>841.32399999999996</v>
      </c>
      <c r="AU7" s="158"/>
      <c r="AW7" s="163" t="s">
        <v>95</v>
      </c>
      <c r="AX7" s="162">
        <v>1683150</v>
      </c>
      <c r="AY7" s="159">
        <v>1495026</v>
      </c>
      <c r="AZ7" s="160">
        <v>188124</v>
      </c>
      <c r="BA7" s="159">
        <f t="shared" si="0"/>
        <v>1683.15</v>
      </c>
      <c r="BB7" s="159">
        <f t="shared" si="0"/>
        <v>1495.0260000000001</v>
      </c>
      <c r="BC7" s="159">
        <f t="shared" si="0"/>
        <v>188.124</v>
      </c>
    </row>
    <row r="8" spans="1:55" ht="19.95" customHeight="1">
      <c r="AN8" s="158" t="s">
        <v>96</v>
      </c>
      <c r="AO8" s="159">
        <v>11715533</v>
      </c>
      <c r="AP8" s="159">
        <v>10698044</v>
      </c>
      <c r="AQ8" s="160">
        <v>649559</v>
      </c>
      <c r="AR8" s="159">
        <v>11715.532999999999</v>
      </c>
      <c r="AS8" s="159">
        <v>10698.044</v>
      </c>
      <c r="AT8" s="159">
        <v>649.55899999999997</v>
      </c>
      <c r="AU8" s="158"/>
      <c r="AW8" s="163" t="s">
        <v>97</v>
      </c>
      <c r="AX8" s="162">
        <v>2181734</v>
      </c>
      <c r="AY8" s="159">
        <v>1693392</v>
      </c>
      <c r="AZ8" s="160">
        <v>482424</v>
      </c>
      <c r="BA8" s="159">
        <f t="shared" si="0"/>
        <v>2181.7339999999999</v>
      </c>
      <c r="BB8" s="159">
        <f t="shared" si="0"/>
        <v>1693.3920000000001</v>
      </c>
      <c r="BC8" s="159">
        <f t="shared" si="0"/>
        <v>482.42399999999998</v>
      </c>
    </row>
    <row r="9" spans="1:55" ht="19.95" customHeight="1">
      <c r="AN9" s="158" t="s">
        <v>98</v>
      </c>
      <c r="AO9" s="159">
        <v>12890504</v>
      </c>
      <c r="AP9" s="159">
        <v>11883155</v>
      </c>
      <c r="AQ9" s="160">
        <v>550857</v>
      </c>
      <c r="AR9" s="159">
        <v>12890.504000000001</v>
      </c>
      <c r="AS9" s="159">
        <v>11883.155000000001</v>
      </c>
      <c r="AT9" s="159">
        <v>550.85699999999997</v>
      </c>
      <c r="AU9" s="158" t="s">
        <v>98</v>
      </c>
      <c r="AW9" s="163" t="s">
        <v>99</v>
      </c>
      <c r="AX9" s="162">
        <v>2431119</v>
      </c>
      <c r="AY9" s="159">
        <v>1980560</v>
      </c>
      <c r="AZ9" s="160">
        <v>433023</v>
      </c>
      <c r="BA9" s="159">
        <f t="shared" si="0"/>
        <v>2431.1190000000001</v>
      </c>
      <c r="BB9" s="159">
        <f t="shared" si="0"/>
        <v>1980.56</v>
      </c>
      <c r="BC9" s="159">
        <f t="shared" si="0"/>
        <v>433.02300000000002</v>
      </c>
    </row>
    <row r="10" spans="1:55" ht="19.95" customHeight="1">
      <c r="AN10" s="158" t="s">
        <v>100</v>
      </c>
      <c r="AO10" s="159">
        <v>12695430</v>
      </c>
      <c r="AP10" s="159">
        <v>11689761</v>
      </c>
      <c r="AQ10" s="160">
        <v>619494</v>
      </c>
      <c r="AR10" s="159">
        <v>12695.43</v>
      </c>
      <c r="AS10" s="159">
        <v>11689.761</v>
      </c>
      <c r="AT10" s="159">
        <v>619.49400000000003</v>
      </c>
      <c r="AU10" s="158"/>
      <c r="AW10" s="163" t="s">
        <v>101</v>
      </c>
      <c r="AX10" s="162">
        <v>3340846</v>
      </c>
      <c r="AY10" s="159">
        <v>2872861</v>
      </c>
      <c r="AZ10" s="160">
        <v>439052</v>
      </c>
      <c r="BA10" s="159">
        <f t="shared" si="0"/>
        <v>3340.846</v>
      </c>
      <c r="BB10" s="159">
        <f t="shared" si="0"/>
        <v>2872.8609999999999</v>
      </c>
      <c r="BC10" s="159">
        <f t="shared" si="0"/>
        <v>439.05200000000002</v>
      </c>
    </row>
    <row r="11" spans="1:55" ht="19.95" customHeight="1">
      <c r="AN11" s="158" t="s">
        <v>102</v>
      </c>
      <c r="AO11" s="159">
        <v>11656347</v>
      </c>
      <c r="AP11" s="159">
        <v>10727910</v>
      </c>
      <c r="AQ11" s="160">
        <v>547766</v>
      </c>
      <c r="AR11" s="159">
        <v>11656.347</v>
      </c>
      <c r="AS11" s="159">
        <v>10727.91</v>
      </c>
      <c r="AT11" s="159">
        <v>547.76599999999996</v>
      </c>
      <c r="AU11" s="158"/>
      <c r="AW11" s="163" t="s">
        <v>103</v>
      </c>
      <c r="AX11" s="162">
        <v>2581612</v>
      </c>
      <c r="AY11" s="159">
        <v>2293359</v>
      </c>
      <c r="AZ11" s="160">
        <v>284503</v>
      </c>
      <c r="BA11" s="159">
        <f t="shared" si="0"/>
        <v>2581.6120000000001</v>
      </c>
      <c r="BB11" s="159">
        <f t="shared" si="0"/>
        <v>2293.3589999999999</v>
      </c>
      <c r="BC11" s="159">
        <f t="shared" si="0"/>
        <v>284.50299999999999</v>
      </c>
    </row>
    <row r="12" spans="1:55" ht="19.95" customHeight="1">
      <c r="AN12" s="158" t="s">
        <v>104</v>
      </c>
      <c r="AO12" s="159">
        <v>11903546</v>
      </c>
      <c r="AP12" s="159">
        <v>11067561</v>
      </c>
      <c r="AQ12" s="160">
        <v>486340</v>
      </c>
      <c r="AR12" s="159">
        <v>11903.546</v>
      </c>
      <c r="AS12" s="159">
        <v>11067.561</v>
      </c>
      <c r="AT12" s="159">
        <v>486.34</v>
      </c>
      <c r="AU12" s="158" t="s">
        <v>104</v>
      </c>
      <c r="AW12" s="163" t="s">
        <v>105</v>
      </c>
      <c r="AX12" s="162">
        <v>3980031</v>
      </c>
      <c r="AY12" s="159">
        <v>3365183</v>
      </c>
      <c r="AZ12" s="160">
        <v>558424</v>
      </c>
      <c r="BA12" s="159">
        <f t="shared" si="0"/>
        <v>3980.0309999999999</v>
      </c>
      <c r="BB12" s="159">
        <f t="shared" si="0"/>
        <v>3365.183</v>
      </c>
      <c r="BC12" s="159">
        <f t="shared" si="0"/>
        <v>558.42399999999998</v>
      </c>
    </row>
    <row r="13" spans="1:55" ht="19.95" customHeight="1">
      <c r="AN13" s="158" t="s">
        <v>106</v>
      </c>
      <c r="AO13" s="159">
        <v>11487524</v>
      </c>
      <c r="AP13" s="159">
        <v>10741008</v>
      </c>
      <c r="AQ13" s="160">
        <v>399187</v>
      </c>
      <c r="AR13" s="159">
        <v>11487.523999999999</v>
      </c>
      <c r="AS13" s="159">
        <v>10741.008</v>
      </c>
      <c r="AT13" s="159">
        <v>399.18700000000001</v>
      </c>
      <c r="AU13" s="158"/>
      <c r="AW13" s="163" t="s">
        <v>107</v>
      </c>
      <c r="AX13" s="162">
        <v>4245477</v>
      </c>
      <c r="AY13" s="159">
        <v>3434169</v>
      </c>
      <c r="AZ13" s="160">
        <v>784338</v>
      </c>
      <c r="BA13" s="159">
        <f t="shared" si="0"/>
        <v>4245.4769999999999</v>
      </c>
      <c r="BB13" s="159">
        <f t="shared" si="0"/>
        <v>3434.1689999999999</v>
      </c>
      <c r="BC13" s="159">
        <f t="shared" si="0"/>
        <v>784.33799999999997</v>
      </c>
    </row>
    <row r="14" spans="1:55" ht="19.95" customHeight="1">
      <c r="AN14" s="158" t="s">
        <v>108</v>
      </c>
      <c r="AO14" s="159">
        <v>10888925</v>
      </c>
      <c r="AP14" s="159">
        <v>10162943</v>
      </c>
      <c r="AQ14" s="160">
        <v>347454</v>
      </c>
      <c r="AR14" s="159">
        <v>10888.924999999999</v>
      </c>
      <c r="AS14" s="159">
        <v>10162.942999999999</v>
      </c>
      <c r="AT14" s="159">
        <v>347.45400000000001</v>
      </c>
      <c r="AU14" s="158"/>
      <c r="AW14" s="163" t="s">
        <v>109</v>
      </c>
      <c r="AX14" s="162">
        <v>4083032</v>
      </c>
      <c r="AY14" s="159">
        <v>3252826</v>
      </c>
      <c r="AZ14" s="160">
        <v>819943</v>
      </c>
      <c r="BA14" s="159">
        <f t="shared" si="0"/>
        <v>4083.0320000000002</v>
      </c>
      <c r="BB14" s="159">
        <f t="shared" si="0"/>
        <v>3252.826</v>
      </c>
      <c r="BC14" s="159">
        <f t="shared" si="0"/>
        <v>819.94299999999998</v>
      </c>
    </row>
    <row r="15" spans="1:55" ht="19.95" customHeight="1">
      <c r="AN15" s="158" t="s">
        <v>110</v>
      </c>
      <c r="AO15" s="159">
        <v>17205163</v>
      </c>
      <c r="AP15" s="159">
        <v>16306900</v>
      </c>
      <c r="AQ15" s="160">
        <v>500675</v>
      </c>
      <c r="AR15" s="159">
        <v>17205.163</v>
      </c>
      <c r="AS15" s="159">
        <v>16306.9</v>
      </c>
      <c r="AT15" s="159">
        <v>500.67500000000001</v>
      </c>
      <c r="AU15" s="158" t="s">
        <v>111</v>
      </c>
      <c r="AW15" s="163" t="s">
        <v>112</v>
      </c>
      <c r="AX15" s="162">
        <v>4626743</v>
      </c>
      <c r="AY15" s="159">
        <v>3924629</v>
      </c>
      <c r="AZ15" s="160">
        <v>700770</v>
      </c>
      <c r="BA15" s="159">
        <f t="shared" si="0"/>
        <v>4626.7430000000004</v>
      </c>
      <c r="BB15" s="159">
        <f t="shared" si="0"/>
        <v>3924.6289999999999</v>
      </c>
      <c r="BC15" s="159">
        <f t="shared" si="0"/>
        <v>700.77</v>
      </c>
    </row>
    <row r="16" spans="1:55" ht="19.95" customHeight="1">
      <c r="AN16" s="158" t="s">
        <v>113</v>
      </c>
      <c r="AO16" s="159">
        <v>13659581</v>
      </c>
      <c r="AP16" s="159">
        <v>12781739</v>
      </c>
      <c r="AQ16" s="160">
        <v>441207</v>
      </c>
      <c r="AR16" s="159">
        <v>13659.581</v>
      </c>
      <c r="AS16" s="159">
        <v>12781.739</v>
      </c>
      <c r="AT16" s="159">
        <v>441.20699999999999</v>
      </c>
      <c r="AU16" s="158"/>
      <c r="AW16" s="163" t="s">
        <v>114</v>
      </c>
      <c r="AX16" s="162">
        <v>4965032</v>
      </c>
      <c r="AY16" s="159">
        <v>3760509</v>
      </c>
      <c r="AZ16" s="160">
        <v>1150216</v>
      </c>
      <c r="BA16" s="159">
        <f t="shared" si="0"/>
        <v>4965.0320000000002</v>
      </c>
      <c r="BB16" s="159">
        <f t="shared" si="0"/>
        <v>3760.509</v>
      </c>
      <c r="BC16" s="159">
        <f t="shared" si="0"/>
        <v>1150.2159999999999</v>
      </c>
    </row>
    <row r="17" spans="1:68" ht="19.95" customHeight="1">
      <c r="AN17" s="158" t="s">
        <v>115</v>
      </c>
      <c r="AO17" s="159">
        <v>14599945</v>
      </c>
      <c r="AP17" s="159">
        <v>13114019</v>
      </c>
      <c r="AQ17" s="160">
        <v>771179</v>
      </c>
      <c r="AR17" s="159">
        <v>14599.945</v>
      </c>
      <c r="AS17" s="159">
        <v>13114.019</v>
      </c>
      <c r="AT17" s="159">
        <v>771.17899999999997</v>
      </c>
      <c r="AU17" s="158"/>
      <c r="AW17" s="163" t="s">
        <v>116</v>
      </c>
      <c r="AX17" s="162">
        <v>4773622</v>
      </c>
      <c r="AY17" s="159">
        <v>3544338</v>
      </c>
      <c r="AZ17" s="160">
        <v>1213345</v>
      </c>
      <c r="BA17" s="159">
        <f t="shared" si="0"/>
        <v>4773.6220000000003</v>
      </c>
      <c r="BB17" s="159">
        <f t="shared" si="0"/>
        <v>3544.3380000000002</v>
      </c>
      <c r="BC17" s="159">
        <f t="shared" si="0"/>
        <v>1213.345</v>
      </c>
    </row>
    <row r="18" spans="1:68" ht="19.95" customHeight="1">
      <c r="AN18" s="158" t="s">
        <v>117</v>
      </c>
      <c r="AO18" s="159">
        <v>13973265</v>
      </c>
      <c r="AP18" s="159">
        <v>12679576</v>
      </c>
      <c r="AQ18" s="160">
        <v>605394</v>
      </c>
      <c r="AR18" s="159">
        <v>13973.264999999999</v>
      </c>
      <c r="AS18" s="159">
        <v>12679.575999999999</v>
      </c>
      <c r="AT18" s="159">
        <v>605.39400000000001</v>
      </c>
      <c r="AU18" s="158" t="s">
        <v>117</v>
      </c>
      <c r="AW18" s="163" t="s">
        <v>118</v>
      </c>
      <c r="AX18" s="162">
        <v>4898809</v>
      </c>
      <c r="AY18" s="159">
        <v>3708636</v>
      </c>
      <c r="AZ18" s="160">
        <v>1183017</v>
      </c>
      <c r="BA18" s="159">
        <f t="shared" si="0"/>
        <v>4898.8090000000002</v>
      </c>
      <c r="BB18" s="159">
        <f t="shared" si="0"/>
        <v>3708.636</v>
      </c>
      <c r="BC18" s="159">
        <f t="shared" si="0"/>
        <v>1183.0170000000001</v>
      </c>
    </row>
    <row r="19" spans="1:68" ht="19.95" customHeight="1">
      <c r="AN19" s="158" t="s">
        <v>119</v>
      </c>
      <c r="AO19" s="159">
        <v>12020442</v>
      </c>
      <c r="AP19" s="159">
        <v>10624448</v>
      </c>
      <c r="AQ19" s="160">
        <v>748472</v>
      </c>
      <c r="AR19" s="159">
        <v>12020.441999999999</v>
      </c>
      <c r="AS19" s="159">
        <v>10624.448</v>
      </c>
      <c r="AT19" s="159">
        <v>748.47199999999998</v>
      </c>
      <c r="AU19" s="158"/>
      <c r="AW19" s="163" t="s">
        <v>120</v>
      </c>
      <c r="AX19" s="162">
        <v>5773305</v>
      </c>
      <c r="AY19" s="159">
        <v>5006039</v>
      </c>
      <c r="AZ19" s="160">
        <v>759679</v>
      </c>
      <c r="BA19" s="159">
        <f t="shared" si="0"/>
        <v>5773.3050000000003</v>
      </c>
      <c r="BB19" s="159">
        <f t="shared" si="0"/>
        <v>5006.0389999999998</v>
      </c>
      <c r="BC19" s="159">
        <f t="shared" si="0"/>
        <v>759.67899999999997</v>
      </c>
    </row>
    <row r="20" spans="1:68" ht="19.95" customHeight="1">
      <c r="AN20" s="158" t="s">
        <v>121</v>
      </c>
      <c r="AO20" s="164">
        <v>11432368</v>
      </c>
      <c r="AP20" s="164">
        <v>10364627</v>
      </c>
      <c r="AQ20" s="160">
        <v>620047</v>
      </c>
      <c r="AR20" s="159">
        <v>11432.368</v>
      </c>
      <c r="AS20" s="159">
        <v>10364.627</v>
      </c>
      <c r="AT20" s="159">
        <v>620.04700000000003</v>
      </c>
      <c r="AU20" s="158"/>
      <c r="AW20" s="163" t="s">
        <v>122</v>
      </c>
      <c r="AX20" s="162">
        <v>6350635</v>
      </c>
      <c r="AY20" s="159">
        <v>4892798</v>
      </c>
      <c r="AZ20" s="160">
        <v>1441170</v>
      </c>
      <c r="BA20" s="159">
        <f t="shared" si="0"/>
        <v>6350.6350000000002</v>
      </c>
      <c r="BB20" s="159">
        <f t="shared" si="0"/>
        <v>4892.7979999999998</v>
      </c>
      <c r="BC20" s="159">
        <f t="shared" si="0"/>
        <v>1441.17</v>
      </c>
    </row>
    <row r="21" spans="1:68" ht="19.95" customHeight="1">
      <c r="AN21" s="158" t="s">
        <v>123</v>
      </c>
      <c r="AO21" s="159">
        <v>12755431</v>
      </c>
      <c r="AP21" s="159">
        <v>11467656</v>
      </c>
      <c r="AQ21" s="160">
        <v>700966</v>
      </c>
      <c r="AR21" s="159">
        <v>12755.431</v>
      </c>
      <c r="AS21" s="159">
        <v>11467.656000000001</v>
      </c>
      <c r="AT21" s="159">
        <v>700.96600000000001</v>
      </c>
      <c r="AU21" s="158" t="s">
        <v>123</v>
      </c>
      <c r="AW21" s="163" t="s">
        <v>124</v>
      </c>
      <c r="AX21" s="162">
        <v>7029569</v>
      </c>
      <c r="AY21" s="159">
        <v>5576623</v>
      </c>
      <c r="AZ21" s="160">
        <v>1437864</v>
      </c>
      <c r="BA21" s="159">
        <f t="shared" si="0"/>
        <v>7029.5690000000004</v>
      </c>
      <c r="BB21" s="159">
        <f t="shared" si="0"/>
        <v>5576.6229999999996</v>
      </c>
      <c r="BC21" s="159">
        <f t="shared" si="0"/>
        <v>1437.864</v>
      </c>
    </row>
    <row r="22" spans="1:68" ht="19.95" customHeight="1">
      <c r="AN22" s="158" t="s">
        <v>125</v>
      </c>
      <c r="AO22" s="159">
        <v>12013190</v>
      </c>
      <c r="AP22" s="159">
        <v>11016323</v>
      </c>
      <c r="AQ22" s="160">
        <v>529477</v>
      </c>
      <c r="AR22" s="159">
        <v>12013.19</v>
      </c>
      <c r="AS22" s="159">
        <v>11016.323</v>
      </c>
      <c r="AT22" s="159">
        <v>529.47699999999998</v>
      </c>
      <c r="AU22" s="158"/>
      <c r="AW22" s="163" t="s">
        <v>126</v>
      </c>
      <c r="AX22" s="162">
        <v>7041978</v>
      </c>
      <c r="AY22" s="159">
        <v>5826624</v>
      </c>
      <c r="AZ22" s="160">
        <v>1185914</v>
      </c>
      <c r="BA22" s="159">
        <f t="shared" si="0"/>
        <v>7041.9780000000001</v>
      </c>
      <c r="BB22" s="159">
        <f t="shared" si="0"/>
        <v>5826.6239999999998</v>
      </c>
      <c r="BC22" s="159">
        <f t="shared" si="0"/>
        <v>1185.914</v>
      </c>
    </row>
    <row r="23" spans="1:68" ht="19.95" customHeight="1">
      <c r="AN23" s="158" t="s">
        <v>127</v>
      </c>
      <c r="AO23" s="164">
        <v>14535390</v>
      </c>
      <c r="AP23" s="164">
        <v>13367321</v>
      </c>
      <c r="AQ23" s="165">
        <v>672338</v>
      </c>
      <c r="AR23" s="159">
        <v>14535.39</v>
      </c>
      <c r="AS23" s="159">
        <v>13367.321</v>
      </c>
      <c r="AT23" s="159">
        <v>672.33799999999997</v>
      </c>
      <c r="AU23" s="158"/>
      <c r="AW23" s="163" t="s">
        <v>128</v>
      </c>
      <c r="AX23" s="162">
        <v>7208957</v>
      </c>
      <c r="AY23" s="159">
        <v>6304659</v>
      </c>
      <c r="AZ23" s="160">
        <v>873851</v>
      </c>
      <c r="BA23" s="159">
        <f t="shared" si="0"/>
        <v>7208.9570000000003</v>
      </c>
      <c r="BB23" s="159">
        <f t="shared" si="0"/>
        <v>6304.6589999999997</v>
      </c>
      <c r="BC23" s="159">
        <f t="shared" si="0"/>
        <v>873.851</v>
      </c>
    </row>
    <row r="24" spans="1:68" ht="19.95" customHeight="1">
      <c r="AN24" s="158" t="s">
        <v>129</v>
      </c>
      <c r="AO24" s="159">
        <v>13986038</v>
      </c>
      <c r="AP24" s="159">
        <v>12836457</v>
      </c>
      <c r="AQ24" s="160">
        <v>640597</v>
      </c>
      <c r="AR24" s="159">
        <v>13986.038</v>
      </c>
      <c r="AS24" s="159">
        <v>12836.457</v>
      </c>
      <c r="AT24" s="159">
        <v>640.59699999999998</v>
      </c>
      <c r="AU24" s="158" t="s">
        <v>129</v>
      </c>
      <c r="AW24" s="163" t="s">
        <v>130</v>
      </c>
      <c r="AX24" s="162">
        <v>7654289</v>
      </c>
      <c r="AY24" s="159">
        <v>6153711</v>
      </c>
      <c r="AZ24" s="160">
        <v>1452401</v>
      </c>
      <c r="BA24" s="159">
        <f t="shared" si="0"/>
        <v>7654.2889999999998</v>
      </c>
      <c r="BB24" s="159">
        <f t="shared" si="0"/>
        <v>6153.7110000000002</v>
      </c>
      <c r="BC24" s="159">
        <f t="shared" si="0"/>
        <v>1452.4010000000001</v>
      </c>
    </row>
    <row r="25" spans="1:68" ht="19.95" customHeight="1">
      <c r="AN25" s="158" t="s">
        <v>131</v>
      </c>
      <c r="AO25" s="159">
        <v>12828289</v>
      </c>
      <c r="AP25" s="159">
        <v>12047414</v>
      </c>
      <c r="AQ25" s="160">
        <v>441537</v>
      </c>
      <c r="AR25" s="159">
        <v>12828.289000000001</v>
      </c>
      <c r="AS25" s="159">
        <v>12047.414000000001</v>
      </c>
      <c r="AT25" s="159">
        <v>441.53699999999998</v>
      </c>
      <c r="AU25" s="158"/>
      <c r="AW25" s="163" t="s">
        <v>228</v>
      </c>
      <c r="AX25" s="162">
        <v>5826558</v>
      </c>
      <c r="AY25" s="159">
        <v>4313923</v>
      </c>
      <c r="AZ25" s="160">
        <v>1473252</v>
      </c>
      <c r="BA25" s="159">
        <f t="shared" si="0"/>
        <v>5826.558</v>
      </c>
      <c r="BB25" s="159">
        <f t="shared" si="0"/>
        <v>4313.9229999999998</v>
      </c>
      <c r="BC25" s="159">
        <f t="shared" si="0"/>
        <v>1473.252</v>
      </c>
    </row>
    <row r="26" spans="1:68" ht="19.95" customHeight="1">
      <c r="AN26" s="158" t="s">
        <v>132</v>
      </c>
      <c r="AO26" s="159">
        <v>13239672</v>
      </c>
      <c r="AP26" s="159">
        <v>12483620</v>
      </c>
      <c r="AQ26" s="160">
        <v>288851</v>
      </c>
      <c r="AR26" s="159">
        <v>13239.672</v>
      </c>
      <c r="AS26" s="159">
        <v>12483.62</v>
      </c>
      <c r="AT26" s="159">
        <v>288.851</v>
      </c>
      <c r="AU26" s="158"/>
      <c r="AW26" s="163" t="s">
        <v>133</v>
      </c>
      <c r="AX26" s="162">
        <v>8841649</v>
      </c>
      <c r="AY26" s="159">
        <v>6423127</v>
      </c>
      <c r="AZ26" s="160">
        <v>2386212</v>
      </c>
      <c r="BA26" s="159">
        <f t="shared" si="0"/>
        <v>8841.6489999999994</v>
      </c>
      <c r="BB26" s="159">
        <f t="shared" si="0"/>
        <v>6423.1270000000004</v>
      </c>
      <c r="BC26" s="159">
        <f t="shared" si="0"/>
        <v>2386.212</v>
      </c>
    </row>
    <row r="27" spans="1:68" ht="19.95" customHeight="1">
      <c r="AN27" s="158" t="s">
        <v>134</v>
      </c>
      <c r="AO27" s="159">
        <v>15149333</v>
      </c>
      <c r="AP27" s="159">
        <v>14134246</v>
      </c>
      <c r="AQ27" s="160">
        <v>523034</v>
      </c>
      <c r="AR27" s="159">
        <v>15149.333000000001</v>
      </c>
      <c r="AS27" s="159">
        <v>14134.245999999999</v>
      </c>
      <c r="AT27" s="159">
        <v>523.03399999999999</v>
      </c>
      <c r="AU27" s="158" t="s">
        <v>135</v>
      </c>
      <c r="AW27" s="163" t="s">
        <v>229</v>
      </c>
      <c r="AX27" s="162">
        <v>6997763</v>
      </c>
      <c r="AY27" s="159">
        <v>4793839</v>
      </c>
      <c r="AZ27" s="160">
        <v>1954145</v>
      </c>
      <c r="BA27" s="159">
        <f t="shared" si="0"/>
        <v>6997.7629999999999</v>
      </c>
      <c r="BB27" s="159">
        <f t="shared" si="0"/>
        <v>4793.8389999999999</v>
      </c>
      <c r="BC27" s="159">
        <f t="shared" si="0"/>
        <v>1954.145</v>
      </c>
    </row>
    <row r="28" spans="1:68" ht="19.95" customHeight="1">
      <c r="AN28" s="158" t="s">
        <v>136</v>
      </c>
      <c r="AO28" s="159">
        <v>9956771</v>
      </c>
      <c r="AP28" s="159">
        <v>9383149</v>
      </c>
      <c r="AQ28" s="160">
        <v>316338</v>
      </c>
      <c r="AR28" s="159">
        <v>9956.7710000000006</v>
      </c>
      <c r="AS28" s="159">
        <v>9383.1489999999994</v>
      </c>
      <c r="AT28" s="159">
        <v>316.33800000000002</v>
      </c>
      <c r="AU28" s="158"/>
      <c r="AW28" s="163" t="s">
        <v>230</v>
      </c>
      <c r="AX28" s="162">
        <v>8686972.5</v>
      </c>
      <c r="AY28" s="159">
        <v>5808833</v>
      </c>
      <c r="AZ28" s="160">
        <v>2623982</v>
      </c>
      <c r="BA28" s="159">
        <f t="shared" si="0"/>
        <v>8686.9724999999999</v>
      </c>
      <c r="BB28" s="159">
        <f t="shared" si="0"/>
        <v>5808.8329999999996</v>
      </c>
      <c r="BC28" s="159">
        <f t="shared" si="0"/>
        <v>2623.982</v>
      </c>
    </row>
    <row r="29" spans="1:68" ht="19.95" customHeight="1">
      <c r="AN29" s="158" t="s">
        <v>137</v>
      </c>
      <c r="AO29" s="159">
        <v>14340478</v>
      </c>
      <c r="AP29" s="159">
        <v>13514628</v>
      </c>
      <c r="AQ29" s="160">
        <v>475403</v>
      </c>
      <c r="AR29" s="159">
        <v>14340.477999999999</v>
      </c>
      <c r="AS29" s="159">
        <v>13514.628000000001</v>
      </c>
      <c r="AT29" s="159">
        <v>475.40300000000002</v>
      </c>
      <c r="AU29" s="158"/>
      <c r="AW29" s="163" t="s">
        <v>138</v>
      </c>
      <c r="AX29" s="162">
        <v>8325877</v>
      </c>
      <c r="AY29" s="159">
        <v>5494503</v>
      </c>
      <c r="AZ29" s="160">
        <v>2561059</v>
      </c>
      <c r="BA29" s="159">
        <f t="shared" si="0"/>
        <v>8325.8770000000004</v>
      </c>
      <c r="BB29" s="159">
        <f t="shared" si="0"/>
        <v>5494.5029999999997</v>
      </c>
      <c r="BC29" s="159">
        <f t="shared" si="0"/>
        <v>2561.0590000000002</v>
      </c>
    </row>
    <row r="30" spans="1:68" ht="19.95" customHeight="1">
      <c r="AN30" s="158" t="s">
        <v>139</v>
      </c>
      <c r="AO30" s="159">
        <v>13738212</v>
      </c>
      <c r="AP30" s="159">
        <v>12873806</v>
      </c>
      <c r="AQ30" s="160">
        <v>448767</v>
      </c>
      <c r="AR30" s="159">
        <v>14340.477999999999</v>
      </c>
      <c r="AS30" s="159">
        <v>13514.628000000001</v>
      </c>
      <c r="AT30" s="159">
        <v>475.40300000000002</v>
      </c>
      <c r="AU30" s="158" t="s">
        <v>139</v>
      </c>
      <c r="AW30" s="163" t="s">
        <v>231</v>
      </c>
      <c r="AX30" s="162">
        <v>8902470</v>
      </c>
      <c r="AY30" s="159">
        <v>6242920</v>
      </c>
      <c r="AZ30" s="160">
        <v>2218953</v>
      </c>
      <c r="BA30" s="159">
        <f t="shared" si="0"/>
        <v>8902.4699999999993</v>
      </c>
      <c r="BB30" s="159">
        <f t="shared" si="0"/>
        <v>6242.92</v>
      </c>
      <c r="BC30" s="159">
        <f t="shared" si="0"/>
        <v>2218.953</v>
      </c>
    </row>
    <row r="31" spans="1:68" s="146" customFormat="1" ht="17.399999999999999">
      <c r="A31" s="145"/>
      <c r="AM31" s="161"/>
      <c r="AN31" s="158" t="s">
        <v>140</v>
      </c>
      <c r="AO31" s="164">
        <v>13881805</v>
      </c>
      <c r="AP31" s="159">
        <v>12778061</v>
      </c>
      <c r="AQ31" s="160">
        <v>761508</v>
      </c>
      <c r="AR31" s="159">
        <f t="shared" ref="AR31:AT39" si="1">AO31/1000</f>
        <v>13881.805</v>
      </c>
      <c r="AS31" s="159">
        <f t="shared" si="1"/>
        <v>12778.061</v>
      </c>
      <c r="AT31" s="159">
        <f t="shared" si="1"/>
        <v>761.50800000000004</v>
      </c>
      <c r="AU31" s="158"/>
      <c r="AV31" s="161"/>
      <c r="AW31" s="163" t="s">
        <v>141</v>
      </c>
      <c r="AX31" s="162">
        <v>10184486.5</v>
      </c>
      <c r="AY31" s="159">
        <v>6412308</v>
      </c>
      <c r="AZ31" s="160">
        <v>3209750</v>
      </c>
      <c r="BA31" s="159">
        <f t="shared" si="0"/>
        <v>10184.486500000001</v>
      </c>
      <c r="BB31" s="159">
        <f t="shared" si="0"/>
        <v>6412.308</v>
      </c>
      <c r="BC31" s="159">
        <f t="shared" si="0"/>
        <v>3209.75</v>
      </c>
      <c r="BD31" s="161"/>
      <c r="BE31" s="161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</row>
    <row r="32" spans="1:68" ht="17.399999999999999">
      <c r="A32" s="147"/>
      <c r="AN32" s="158" t="s">
        <v>142</v>
      </c>
      <c r="AO32" s="164">
        <v>14408177</v>
      </c>
      <c r="AP32" s="159">
        <v>13369029</v>
      </c>
      <c r="AQ32" s="160">
        <v>610362</v>
      </c>
      <c r="AR32" s="159">
        <f t="shared" si="1"/>
        <v>14408.177</v>
      </c>
      <c r="AS32" s="159">
        <f t="shared" si="1"/>
        <v>13369.029</v>
      </c>
      <c r="AT32" s="159">
        <f t="shared" si="1"/>
        <v>610.36199999999997</v>
      </c>
      <c r="AU32" s="158"/>
      <c r="AW32" s="163" t="s">
        <v>232</v>
      </c>
      <c r="AX32" s="162">
        <v>7444372</v>
      </c>
      <c r="AY32" s="159">
        <v>5438541</v>
      </c>
      <c r="AZ32" s="160">
        <v>1767400</v>
      </c>
      <c r="BA32" s="159">
        <f t="shared" si="0"/>
        <v>7444.3720000000003</v>
      </c>
      <c r="BB32" s="159">
        <f t="shared" si="0"/>
        <v>5438.5410000000002</v>
      </c>
      <c r="BC32" s="159">
        <f t="shared" si="0"/>
        <v>1767.4</v>
      </c>
    </row>
    <row r="33" spans="1:55" ht="17.399999999999999">
      <c r="A33" s="147"/>
      <c r="B33" s="148"/>
      <c r="C33" s="148"/>
      <c r="D33" s="148"/>
      <c r="E33" s="148"/>
      <c r="AN33" s="158" t="s">
        <v>143</v>
      </c>
      <c r="AO33" s="159">
        <v>16289604</v>
      </c>
      <c r="AP33" s="159">
        <v>15260742</v>
      </c>
      <c r="AQ33" s="160">
        <v>612321</v>
      </c>
      <c r="AR33" s="159">
        <f t="shared" si="1"/>
        <v>16289.603999999999</v>
      </c>
      <c r="AS33" s="159">
        <f t="shared" si="1"/>
        <v>15260.742</v>
      </c>
      <c r="AT33" s="159">
        <f t="shared" si="1"/>
        <v>612.32100000000003</v>
      </c>
      <c r="AU33" s="158" t="s">
        <v>143</v>
      </c>
      <c r="AW33" s="163" t="s">
        <v>233</v>
      </c>
      <c r="AX33" s="162">
        <v>9283019</v>
      </c>
      <c r="AY33" s="159">
        <v>6598816</v>
      </c>
      <c r="AZ33" s="160">
        <v>2403579</v>
      </c>
      <c r="BA33" s="159">
        <f t="shared" si="0"/>
        <v>9283.0190000000002</v>
      </c>
      <c r="BB33" s="159">
        <f t="shared" si="0"/>
        <v>6598.8159999999998</v>
      </c>
      <c r="BC33" s="159">
        <f t="shared" si="0"/>
        <v>2403.5790000000002</v>
      </c>
    </row>
    <row r="34" spans="1:55">
      <c r="AN34" s="158" t="s">
        <v>144</v>
      </c>
      <c r="AO34" s="159">
        <v>16054541</v>
      </c>
      <c r="AP34" s="159">
        <v>14640310</v>
      </c>
      <c r="AQ34" s="160">
        <v>964876</v>
      </c>
      <c r="AR34" s="159">
        <f t="shared" si="1"/>
        <v>16054.540999999999</v>
      </c>
      <c r="AS34" s="159">
        <f t="shared" si="1"/>
        <v>14640.31</v>
      </c>
      <c r="AT34" s="159">
        <f t="shared" si="1"/>
        <v>964.87599999999998</v>
      </c>
      <c r="AU34" s="158"/>
      <c r="AW34" s="163" t="s">
        <v>145</v>
      </c>
      <c r="AX34" s="162">
        <v>10309281.5</v>
      </c>
      <c r="AY34" s="159">
        <v>6878062</v>
      </c>
      <c r="AZ34" s="160">
        <v>3022730</v>
      </c>
      <c r="BA34" s="159">
        <f t="shared" si="0"/>
        <v>10309.281499999999</v>
      </c>
      <c r="BB34" s="159">
        <f t="shared" si="0"/>
        <v>6878.0619999999999</v>
      </c>
      <c r="BC34" s="159">
        <f t="shared" si="0"/>
        <v>3022.73</v>
      </c>
    </row>
    <row r="35" spans="1:55">
      <c r="AN35" s="158" t="s">
        <v>146</v>
      </c>
      <c r="AO35" s="159">
        <v>13411941</v>
      </c>
      <c r="AP35" s="159">
        <v>12407145</v>
      </c>
      <c r="AQ35" s="160">
        <v>563239</v>
      </c>
      <c r="AR35" s="159">
        <f t="shared" si="1"/>
        <v>13411.941000000001</v>
      </c>
      <c r="AS35" s="159">
        <f t="shared" si="1"/>
        <v>12407.145</v>
      </c>
      <c r="AT35" s="159">
        <f t="shared" si="1"/>
        <v>563.23900000000003</v>
      </c>
      <c r="AU35" s="158"/>
      <c r="AW35" s="163" t="s">
        <v>147</v>
      </c>
      <c r="AX35" s="162">
        <v>7194504</v>
      </c>
      <c r="AY35" s="159">
        <v>5497460</v>
      </c>
      <c r="AZ35" s="160">
        <v>1439145</v>
      </c>
      <c r="BA35" s="159">
        <v>7194.5039999999999</v>
      </c>
      <c r="BB35" s="159">
        <v>5497.46</v>
      </c>
      <c r="BC35" s="159">
        <v>1439.145</v>
      </c>
    </row>
    <row r="36" spans="1:55">
      <c r="AN36" s="158" t="s">
        <v>148</v>
      </c>
      <c r="AO36" s="159">
        <v>13160733</v>
      </c>
      <c r="AP36" s="159">
        <v>12085445</v>
      </c>
      <c r="AQ36" s="160">
        <v>719444</v>
      </c>
      <c r="AR36" s="159">
        <f t="shared" si="1"/>
        <v>13160.733</v>
      </c>
      <c r="AS36" s="159">
        <f t="shared" si="1"/>
        <v>12085.445</v>
      </c>
      <c r="AT36" s="159">
        <f t="shared" si="1"/>
        <v>719.44399999999996</v>
      </c>
      <c r="AU36" s="158" t="s">
        <v>148</v>
      </c>
      <c r="AW36" s="163" t="s">
        <v>149</v>
      </c>
      <c r="AX36" s="162">
        <v>10502584</v>
      </c>
      <c r="AY36" s="159">
        <v>6497490</v>
      </c>
      <c r="AZ36" s="160">
        <v>3535101</v>
      </c>
      <c r="BA36" s="159">
        <f t="shared" ref="BA36:BC58" si="2">AX36/1000</f>
        <v>10502.584000000001</v>
      </c>
      <c r="BB36" s="159">
        <f t="shared" si="2"/>
        <v>6497.49</v>
      </c>
      <c r="BC36" s="159">
        <f t="shared" si="2"/>
        <v>3535.1010000000001</v>
      </c>
    </row>
    <row r="37" spans="1:55">
      <c r="AN37" s="158" t="s">
        <v>150</v>
      </c>
      <c r="AO37" s="159">
        <v>11892248</v>
      </c>
      <c r="AP37" s="159">
        <v>10928330</v>
      </c>
      <c r="AQ37" s="160">
        <v>588100</v>
      </c>
      <c r="AR37" s="159">
        <f t="shared" si="1"/>
        <v>11892.248</v>
      </c>
      <c r="AS37" s="159">
        <f t="shared" si="1"/>
        <v>10928.33</v>
      </c>
      <c r="AT37" s="159">
        <f t="shared" si="1"/>
        <v>588.1</v>
      </c>
      <c r="AU37" s="158"/>
      <c r="AW37" s="163" t="s">
        <v>151</v>
      </c>
      <c r="AX37" s="162">
        <v>7949826</v>
      </c>
      <c r="AY37" s="159">
        <v>5132908</v>
      </c>
      <c r="AZ37" s="160">
        <v>2629195</v>
      </c>
      <c r="BA37" s="159">
        <f t="shared" si="2"/>
        <v>7949.826</v>
      </c>
      <c r="BB37" s="159">
        <f t="shared" si="2"/>
        <v>5132.9080000000004</v>
      </c>
      <c r="BC37" s="159">
        <f t="shared" si="2"/>
        <v>2629.1950000000002</v>
      </c>
    </row>
    <row r="38" spans="1:55">
      <c r="AN38" s="158" t="s">
        <v>152</v>
      </c>
      <c r="AO38" s="159">
        <v>13723920</v>
      </c>
      <c r="AP38" s="159">
        <v>12592201</v>
      </c>
      <c r="AQ38" s="160">
        <v>626752</v>
      </c>
      <c r="AR38" s="159">
        <f t="shared" si="1"/>
        <v>13723.92</v>
      </c>
      <c r="AS38" s="159">
        <f t="shared" si="1"/>
        <v>12592.200999999999</v>
      </c>
      <c r="AT38" s="159">
        <f t="shared" si="1"/>
        <v>626.75199999999995</v>
      </c>
      <c r="AU38" s="158"/>
      <c r="AW38" s="163" t="s">
        <v>153</v>
      </c>
      <c r="AX38" s="162">
        <v>9903783</v>
      </c>
      <c r="AY38" s="159">
        <v>6552712</v>
      </c>
      <c r="AZ38" s="160">
        <v>2946655</v>
      </c>
      <c r="BA38" s="159">
        <f t="shared" si="2"/>
        <v>9903.7829999999994</v>
      </c>
      <c r="BB38" s="159">
        <f t="shared" si="2"/>
        <v>6552.7120000000004</v>
      </c>
      <c r="BC38" s="159">
        <f t="shared" si="2"/>
        <v>2946.6550000000002</v>
      </c>
    </row>
    <row r="39" spans="1:55">
      <c r="AN39" s="158" t="s">
        <v>154</v>
      </c>
      <c r="AO39" s="159">
        <v>15057259</v>
      </c>
      <c r="AP39" s="159">
        <v>13383339</v>
      </c>
      <c r="AQ39" s="160">
        <v>1113615</v>
      </c>
      <c r="AR39" s="159">
        <f t="shared" si="1"/>
        <v>15057.259</v>
      </c>
      <c r="AS39" s="159">
        <f t="shared" si="1"/>
        <v>13383.339</v>
      </c>
      <c r="AT39" s="159">
        <f t="shared" si="1"/>
        <v>1113.615</v>
      </c>
      <c r="AU39" s="161" t="s">
        <v>155</v>
      </c>
      <c r="AW39" s="163" t="s">
        <v>156</v>
      </c>
      <c r="AX39" s="162">
        <v>8984460</v>
      </c>
      <c r="AY39" s="159">
        <v>6130528</v>
      </c>
      <c r="AZ39" s="160">
        <v>2500651</v>
      </c>
      <c r="BA39" s="159">
        <f t="shared" si="2"/>
        <v>8984.4599999999991</v>
      </c>
      <c r="BB39" s="159">
        <f t="shared" si="2"/>
        <v>6130.5280000000002</v>
      </c>
      <c r="BC39" s="159">
        <f t="shared" si="2"/>
        <v>2500.6509999999998</v>
      </c>
    </row>
    <row r="40" spans="1:55">
      <c r="AN40" s="158" t="s">
        <v>157</v>
      </c>
      <c r="AO40" s="159">
        <v>10309360</v>
      </c>
      <c r="AP40" s="159">
        <v>9413587</v>
      </c>
      <c r="AQ40" s="160">
        <v>674685</v>
      </c>
      <c r="AR40" s="159">
        <v>10309.36</v>
      </c>
      <c r="AS40" s="159">
        <v>9413.5869999999995</v>
      </c>
      <c r="AT40" s="159">
        <v>674.68499999999995</v>
      </c>
      <c r="AW40" s="163" t="s">
        <v>158</v>
      </c>
      <c r="AX40" s="162">
        <v>8927024</v>
      </c>
      <c r="AY40" s="159">
        <v>5925206</v>
      </c>
      <c r="AZ40" s="160">
        <v>2618623</v>
      </c>
      <c r="BA40" s="159">
        <f t="shared" si="2"/>
        <v>8927.0239999999994</v>
      </c>
      <c r="BB40" s="159">
        <f t="shared" si="2"/>
        <v>5925.2060000000001</v>
      </c>
      <c r="BC40" s="159">
        <f t="shared" si="2"/>
        <v>2618.623</v>
      </c>
    </row>
    <row r="41" spans="1:55">
      <c r="AN41" s="158" t="s">
        <v>159</v>
      </c>
      <c r="AO41" s="159">
        <v>13953181</v>
      </c>
      <c r="AP41" s="159">
        <v>12408257</v>
      </c>
      <c r="AQ41" s="160">
        <v>1138152</v>
      </c>
      <c r="AR41" s="159">
        <v>13953.181</v>
      </c>
      <c r="AS41" s="159">
        <v>12408.257</v>
      </c>
      <c r="AT41" s="159">
        <v>1138.152</v>
      </c>
      <c r="AW41" s="163" t="s">
        <v>160</v>
      </c>
      <c r="AX41" s="162">
        <v>9138928</v>
      </c>
      <c r="AY41" s="159">
        <v>5782702</v>
      </c>
      <c r="AZ41" s="160">
        <v>2849656</v>
      </c>
      <c r="BA41" s="159">
        <f t="shared" si="2"/>
        <v>9138.9279999999999</v>
      </c>
      <c r="BB41" s="159">
        <f t="shared" si="2"/>
        <v>5782.7020000000002</v>
      </c>
      <c r="BC41" s="159">
        <f t="shared" si="2"/>
        <v>2849.6559999999999</v>
      </c>
    </row>
    <row r="42" spans="1:55">
      <c r="AN42" s="158" t="s">
        <v>161</v>
      </c>
      <c r="AO42" s="159">
        <v>12325603</v>
      </c>
      <c r="AP42" s="159">
        <v>11245394</v>
      </c>
      <c r="AQ42" s="160">
        <v>716530</v>
      </c>
      <c r="AR42" s="159">
        <v>12325.602999999999</v>
      </c>
      <c r="AS42" s="159">
        <v>11245.394</v>
      </c>
      <c r="AT42" s="159">
        <v>716.53</v>
      </c>
      <c r="AU42" s="161" t="s">
        <v>161</v>
      </c>
      <c r="AW42" s="163" t="s">
        <v>162</v>
      </c>
      <c r="AX42" s="162">
        <v>8746229</v>
      </c>
      <c r="AY42" s="159">
        <v>6085706</v>
      </c>
      <c r="AZ42" s="160">
        <v>2071806</v>
      </c>
      <c r="BA42" s="159">
        <f t="shared" si="2"/>
        <v>8746.2289999999994</v>
      </c>
      <c r="BB42" s="159">
        <f t="shared" si="2"/>
        <v>6085.7060000000001</v>
      </c>
      <c r="BC42" s="159">
        <f t="shared" si="2"/>
        <v>2071.806</v>
      </c>
    </row>
    <row r="43" spans="1:55">
      <c r="AN43" s="158" t="s">
        <v>163</v>
      </c>
      <c r="AO43" s="159">
        <v>13012125</v>
      </c>
      <c r="AP43" s="159">
        <v>11750754</v>
      </c>
      <c r="AQ43" s="160">
        <v>938855</v>
      </c>
      <c r="AR43" s="159">
        <v>13012</v>
      </c>
      <c r="AS43" s="159">
        <v>11751</v>
      </c>
      <c r="AT43" s="159">
        <v>938.85500000000002</v>
      </c>
      <c r="AW43" s="163" t="s">
        <v>164</v>
      </c>
      <c r="AX43" s="162">
        <v>7777611</v>
      </c>
      <c r="AY43" s="159">
        <v>5684049</v>
      </c>
      <c r="AZ43" s="160">
        <v>1684543</v>
      </c>
      <c r="BA43" s="159">
        <f t="shared" si="2"/>
        <v>7777.6109999999999</v>
      </c>
      <c r="BB43" s="159">
        <f t="shared" si="2"/>
        <v>5684.049</v>
      </c>
      <c r="BC43" s="159">
        <f t="shared" si="2"/>
        <v>1684.5429999999999</v>
      </c>
    </row>
    <row r="44" spans="1:55">
      <c r="AN44" s="158" t="s">
        <v>165</v>
      </c>
      <c r="AO44" s="159">
        <v>13540379</v>
      </c>
      <c r="AP44" s="159">
        <v>12247744</v>
      </c>
      <c r="AQ44" s="160">
        <v>986283</v>
      </c>
      <c r="AR44" s="159">
        <v>13540</v>
      </c>
      <c r="AS44" s="159">
        <v>12248</v>
      </c>
      <c r="AT44" s="159">
        <v>986</v>
      </c>
      <c r="AW44" s="163" t="s">
        <v>166</v>
      </c>
      <c r="AX44" s="162">
        <v>9743924</v>
      </c>
      <c r="AY44" s="159">
        <v>6731112</v>
      </c>
      <c r="AZ44" s="160">
        <v>2559841</v>
      </c>
      <c r="BA44" s="159">
        <f t="shared" si="2"/>
        <v>9743.9240000000009</v>
      </c>
      <c r="BB44" s="159">
        <f t="shared" si="2"/>
        <v>6731.1120000000001</v>
      </c>
      <c r="BC44" s="159">
        <f t="shared" si="2"/>
        <v>2559.8409999999999</v>
      </c>
    </row>
    <row r="45" spans="1:55">
      <c r="AN45" s="158" t="s">
        <v>167</v>
      </c>
      <c r="AO45" s="159">
        <v>12688692</v>
      </c>
      <c r="AP45" s="159">
        <v>11495426</v>
      </c>
      <c r="AQ45" s="160">
        <v>862180</v>
      </c>
      <c r="AR45" s="159">
        <v>12689</v>
      </c>
      <c r="AS45" s="159">
        <v>11495</v>
      </c>
      <c r="AT45" s="159">
        <v>862</v>
      </c>
      <c r="AU45" s="161" t="s">
        <v>167</v>
      </c>
      <c r="AW45" s="163" t="s">
        <v>168</v>
      </c>
      <c r="AX45" s="162">
        <v>9265390</v>
      </c>
      <c r="AY45" s="159">
        <v>7462691</v>
      </c>
      <c r="AZ45" s="160">
        <v>1463731</v>
      </c>
      <c r="BA45" s="159">
        <f t="shared" si="2"/>
        <v>9265.39</v>
      </c>
      <c r="BB45" s="159">
        <f t="shared" si="2"/>
        <v>7462.6909999999998</v>
      </c>
      <c r="BC45" s="159">
        <f t="shared" si="2"/>
        <v>1463.731</v>
      </c>
    </row>
    <row r="46" spans="1:55">
      <c r="AN46" s="158" t="s">
        <v>169</v>
      </c>
      <c r="AO46" s="159">
        <v>13599327</v>
      </c>
      <c r="AP46" s="159">
        <v>12139538</v>
      </c>
      <c r="AQ46" s="160">
        <v>1068943</v>
      </c>
      <c r="AR46" s="159">
        <v>13599</v>
      </c>
      <c r="AS46" s="159">
        <v>12140</v>
      </c>
      <c r="AT46" s="159">
        <v>1069</v>
      </c>
      <c r="AW46" s="163" t="s">
        <v>170</v>
      </c>
      <c r="AX46" s="162">
        <v>6169541.5</v>
      </c>
      <c r="AY46" s="159">
        <v>4616060</v>
      </c>
      <c r="AZ46" s="160">
        <v>1303227.5</v>
      </c>
      <c r="BA46" s="159">
        <f t="shared" si="2"/>
        <v>6169.5415000000003</v>
      </c>
      <c r="BB46" s="159">
        <f t="shared" si="2"/>
        <v>4616.0600000000004</v>
      </c>
      <c r="BC46" s="159">
        <f t="shared" si="2"/>
        <v>1303.2275</v>
      </c>
    </row>
    <row r="47" spans="1:55">
      <c r="AN47" s="158" t="s">
        <v>171</v>
      </c>
      <c r="AO47" s="159">
        <v>12689729</v>
      </c>
      <c r="AP47" s="159">
        <v>11426438</v>
      </c>
      <c r="AQ47" s="160">
        <v>959038</v>
      </c>
      <c r="AR47" s="159">
        <v>12690</v>
      </c>
      <c r="AS47" s="159">
        <v>11426</v>
      </c>
      <c r="AT47" s="159">
        <v>959</v>
      </c>
      <c r="AW47" s="163" t="s">
        <v>172</v>
      </c>
      <c r="AX47" s="162">
        <v>6888624</v>
      </c>
      <c r="AY47" s="159">
        <v>4634432</v>
      </c>
      <c r="AZ47" s="160">
        <v>1901783</v>
      </c>
      <c r="BA47" s="159">
        <f t="shared" si="2"/>
        <v>6888.6239999999998</v>
      </c>
      <c r="BB47" s="159">
        <f t="shared" si="2"/>
        <v>4634.4319999999998</v>
      </c>
      <c r="BC47" s="159">
        <f t="shared" si="2"/>
        <v>1901.7829999999999</v>
      </c>
    </row>
    <row r="48" spans="1:55">
      <c r="AN48" s="158" t="s">
        <v>173</v>
      </c>
      <c r="AO48" s="159">
        <v>12058692</v>
      </c>
      <c r="AP48" s="159">
        <v>11109879</v>
      </c>
      <c r="AQ48" s="160">
        <v>764343</v>
      </c>
      <c r="AR48" s="159">
        <v>12059</v>
      </c>
      <c r="AS48" s="159">
        <v>11110</v>
      </c>
      <c r="AT48" s="159">
        <v>764</v>
      </c>
      <c r="AU48" s="161" t="s">
        <v>173</v>
      </c>
      <c r="AW48" s="163" t="s">
        <v>174</v>
      </c>
      <c r="AX48" s="164">
        <v>6464230</v>
      </c>
      <c r="AY48" s="164">
        <v>3871472</v>
      </c>
      <c r="AZ48" s="165">
        <v>2344384</v>
      </c>
      <c r="BA48" s="159">
        <f t="shared" si="2"/>
        <v>6464.23</v>
      </c>
      <c r="BB48" s="159">
        <f t="shared" si="2"/>
        <v>3871.4720000000002</v>
      </c>
      <c r="BC48" s="159">
        <f t="shared" si="2"/>
        <v>2344.384</v>
      </c>
    </row>
    <row r="49" spans="40:55">
      <c r="AN49" s="158" t="s">
        <v>175</v>
      </c>
      <c r="AO49" s="159">
        <v>13804680</v>
      </c>
      <c r="AP49" s="159">
        <v>12627020</v>
      </c>
      <c r="AQ49" s="160">
        <v>917910</v>
      </c>
      <c r="AR49" s="159">
        <v>13805</v>
      </c>
      <c r="AS49" s="159">
        <v>12627</v>
      </c>
      <c r="AT49" s="159">
        <v>918</v>
      </c>
      <c r="AW49" s="163" t="s">
        <v>176</v>
      </c>
      <c r="AX49" s="164">
        <v>8393603</v>
      </c>
      <c r="AY49" s="164">
        <v>4966324</v>
      </c>
      <c r="AZ49" s="165">
        <v>3124378</v>
      </c>
      <c r="BA49" s="159">
        <f t="shared" si="2"/>
        <v>8393.6029999999992</v>
      </c>
      <c r="BB49" s="159">
        <f t="shared" si="2"/>
        <v>4966.3239999999996</v>
      </c>
      <c r="BC49" s="159">
        <f t="shared" si="2"/>
        <v>3124.3780000000002</v>
      </c>
    </row>
    <row r="50" spans="40:55">
      <c r="AN50" s="158" t="s">
        <v>177</v>
      </c>
      <c r="AO50" s="159">
        <v>11903376</v>
      </c>
      <c r="AP50" s="159">
        <v>11297489</v>
      </c>
      <c r="AQ50" s="160">
        <v>454570</v>
      </c>
      <c r="AR50" s="159">
        <v>11903</v>
      </c>
      <c r="AS50" s="159">
        <v>11297</v>
      </c>
      <c r="AT50" s="159">
        <v>455</v>
      </c>
      <c r="AW50" s="163" t="s">
        <v>178</v>
      </c>
      <c r="AX50" s="162">
        <v>9311519</v>
      </c>
      <c r="AY50" s="159">
        <v>5330087</v>
      </c>
      <c r="AZ50" s="160">
        <v>3565070</v>
      </c>
      <c r="BA50" s="159">
        <f t="shared" si="2"/>
        <v>9311.5190000000002</v>
      </c>
      <c r="BB50" s="159">
        <f t="shared" si="2"/>
        <v>5330.0870000000004</v>
      </c>
      <c r="BC50" s="159">
        <f t="shared" si="2"/>
        <v>3565.07</v>
      </c>
    </row>
    <row r="51" spans="40:55">
      <c r="AN51" s="158" t="s">
        <v>179</v>
      </c>
      <c r="AO51" s="159">
        <v>11479512</v>
      </c>
      <c r="AP51" s="159">
        <v>10671207</v>
      </c>
      <c r="AQ51" s="160">
        <v>651143</v>
      </c>
      <c r="AR51" s="159">
        <v>11480</v>
      </c>
      <c r="AS51" s="159">
        <v>10671</v>
      </c>
      <c r="AT51" s="159">
        <v>651</v>
      </c>
      <c r="AU51" s="161" t="s">
        <v>179</v>
      </c>
      <c r="AW51" s="163" t="s">
        <v>180</v>
      </c>
      <c r="AX51" s="164">
        <v>8612590</v>
      </c>
      <c r="AY51" s="164">
        <v>5290798</v>
      </c>
      <c r="AZ51" s="165">
        <v>2898672</v>
      </c>
      <c r="BA51" s="159">
        <f t="shared" si="2"/>
        <v>8612.59</v>
      </c>
      <c r="BB51" s="159">
        <f t="shared" si="2"/>
        <v>5290.7979999999998</v>
      </c>
      <c r="BC51" s="159">
        <f t="shared" si="2"/>
        <v>2898.672</v>
      </c>
    </row>
    <row r="52" spans="40:55">
      <c r="AN52" s="158" t="s">
        <v>181</v>
      </c>
      <c r="AO52" s="159">
        <v>11068593</v>
      </c>
      <c r="AP52" s="159">
        <v>10206220</v>
      </c>
      <c r="AQ52" s="160">
        <v>677499</v>
      </c>
      <c r="AR52" s="159">
        <v>11069</v>
      </c>
      <c r="AS52" s="159">
        <v>10206</v>
      </c>
      <c r="AT52" s="159">
        <v>677</v>
      </c>
      <c r="AW52" s="163" t="s">
        <v>182</v>
      </c>
      <c r="AX52" s="164">
        <v>8262723</v>
      </c>
      <c r="AY52" s="164">
        <v>5084914</v>
      </c>
      <c r="AZ52" s="165">
        <v>2864210</v>
      </c>
      <c r="BA52" s="159">
        <f t="shared" si="2"/>
        <v>8262.723</v>
      </c>
      <c r="BB52" s="159">
        <f t="shared" si="2"/>
        <v>5084.9139999999998</v>
      </c>
      <c r="BC52" s="159">
        <f t="shared" si="2"/>
        <v>2864.21</v>
      </c>
    </row>
    <row r="53" spans="40:55">
      <c r="AN53" s="158" t="s">
        <v>183</v>
      </c>
      <c r="AO53" s="159">
        <v>14674134</v>
      </c>
      <c r="AP53" s="159">
        <v>13008025</v>
      </c>
      <c r="AQ53" s="160">
        <v>1231026</v>
      </c>
      <c r="AR53" s="159">
        <v>14674</v>
      </c>
      <c r="AS53" s="159">
        <v>13008</v>
      </c>
      <c r="AT53" s="159">
        <v>1231</v>
      </c>
      <c r="AW53" s="163" t="s">
        <v>184</v>
      </c>
      <c r="AX53" s="162">
        <v>9563307</v>
      </c>
      <c r="AY53" s="159">
        <v>5706837</v>
      </c>
      <c r="AZ53" s="160">
        <v>3522238</v>
      </c>
      <c r="BA53" s="159">
        <f t="shared" si="2"/>
        <v>9563.3070000000007</v>
      </c>
      <c r="BB53" s="159">
        <f t="shared" si="2"/>
        <v>5706.8370000000004</v>
      </c>
      <c r="BC53" s="159">
        <f t="shared" si="2"/>
        <v>3522.2379999999998</v>
      </c>
    </row>
    <row r="54" spans="40:55">
      <c r="AN54" s="158" t="s">
        <v>185</v>
      </c>
      <c r="AO54" s="159">
        <v>10435246</v>
      </c>
      <c r="AP54" s="159">
        <v>9367580</v>
      </c>
      <c r="AQ54" s="160">
        <v>635906</v>
      </c>
      <c r="AR54" s="159">
        <v>10435</v>
      </c>
      <c r="AS54" s="159">
        <v>9368</v>
      </c>
      <c r="AT54" s="159">
        <v>636</v>
      </c>
      <c r="AU54" s="161" t="s">
        <v>186</v>
      </c>
      <c r="AW54" s="163" t="s">
        <v>187</v>
      </c>
      <c r="AX54" s="164">
        <v>9345055</v>
      </c>
      <c r="AY54" s="164">
        <v>5730547</v>
      </c>
      <c r="AZ54" s="165">
        <v>3255113</v>
      </c>
      <c r="BA54" s="159">
        <f t="shared" si="2"/>
        <v>9345.0550000000003</v>
      </c>
      <c r="BB54" s="159">
        <f t="shared" si="2"/>
        <v>5730.5469999999996</v>
      </c>
      <c r="BC54" s="159">
        <f t="shared" si="2"/>
        <v>3255.1129999999998</v>
      </c>
    </row>
    <row r="55" spans="40:55">
      <c r="AN55" s="158" t="s">
        <v>188</v>
      </c>
      <c r="AO55" s="159">
        <v>11701189</v>
      </c>
      <c r="AP55" s="159">
        <v>10308851</v>
      </c>
      <c r="AQ55" s="160">
        <v>856539</v>
      </c>
      <c r="AR55" s="159">
        <v>11701</v>
      </c>
      <c r="AS55" s="159">
        <v>10309</v>
      </c>
      <c r="AT55" s="159">
        <v>857</v>
      </c>
      <c r="AW55" s="163" t="s">
        <v>189</v>
      </c>
      <c r="AX55" s="164">
        <v>9517006</v>
      </c>
      <c r="AY55" s="164">
        <v>5749648</v>
      </c>
      <c r="AZ55" s="165">
        <v>3453717</v>
      </c>
      <c r="BA55" s="159">
        <f t="shared" si="2"/>
        <v>9517.0059999999994</v>
      </c>
      <c r="BB55" s="159">
        <f t="shared" si="2"/>
        <v>5749.6480000000001</v>
      </c>
      <c r="BC55" s="159">
        <f t="shared" si="2"/>
        <v>3453.7170000000001</v>
      </c>
    </row>
    <row r="56" spans="40:55">
      <c r="AN56" s="158" t="s">
        <v>190</v>
      </c>
      <c r="AO56" s="159">
        <v>13044633</v>
      </c>
      <c r="AP56" s="159">
        <v>11138675</v>
      </c>
      <c r="AQ56" s="160">
        <v>1229234</v>
      </c>
      <c r="AR56" s="159">
        <v>13045</v>
      </c>
      <c r="AS56" s="159">
        <v>11139</v>
      </c>
      <c r="AT56" s="159">
        <v>1229</v>
      </c>
      <c r="AW56" s="163" t="s">
        <v>191</v>
      </c>
      <c r="AX56" s="162">
        <v>9089255</v>
      </c>
      <c r="AY56" s="159">
        <v>6452391</v>
      </c>
      <c r="AZ56" s="160">
        <v>2265033</v>
      </c>
      <c r="BA56" s="159">
        <f t="shared" si="2"/>
        <v>9089.2549999999992</v>
      </c>
      <c r="BB56" s="159">
        <f t="shared" si="2"/>
        <v>6452.3909999999996</v>
      </c>
      <c r="BC56" s="159">
        <f t="shared" si="2"/>
        <v>2265.0329999999999</v>
      </c>
    </row>
    <row r="57" spans="40:55">
      <c r="AN57" s="158" t="s">
        <v>192</v>
      </c>
      <c r="AO57" s="159">
        <v>12087459</v>
      </c>
      <c r="AP57" s="159">
        <v>10745755</v>
      </c>
      <c r="AQ57" s="160">
        <v>946464</v>
      </c>
      <c r="AR57" s="159">
        <v>12087</v>
      </c>
      <c r="AS57" s="159">
        <v>10746</v>
      </c>
      <c r="AT57" s="159">
        <v>946</v>
      </c>
      <c r="AU57" s="161" t="s">
        <v>192</v>
      </c>
      <c r="AW57" s="163" t="s">
        <v>193</v>
      </c>
      <c r="AX57" s="164">
        <v>8902795</v>
      </c>
      <c r="AY57" s="164">
        <v>6679218</v>
      </c>
      <c r="AZ57" s="165">
        <v>1855182</v>
      </c>
      <c r="BA57" s="159">
        <f t="shared" si="2"/>
        <v>8902.7950000000001</v>
      </c>
      <c r="BB57" s="159">
        <f t="shared" si="2"/>
        <v>6679.2179999999998</v>
      </c>
      <c r="BC57" s="159">
        <f t="shared" si="2"/>
        <v>1855.182</v>
      </c>
    </row>
    <row r="58" spans="40:55">
      <c r="AN58" s="158" t="s">
        <v>194</v>
      </c>
      <c r="AO58" s="159">
        <v>13052880</v>
      </c>
      <c r="AP58" s="159">
        <v>11344359</v>
      </c>
      <c r="AQ58" s="160">
        <v>1288795</v>
      </c>
      <c r="AR58" s="159">
        <v>13053</v>
      </c>
      <c r="AS58" s="159">
        <v>11344</v>
      </c>
      <c r="AT58" s="159">
        <v>1289</v>
      </c>
      <c r="AW58" s="163" t="s">
        <v>195</v>
      </c>
      <c r="AX58" s="164">
        <v>8822354</v>
      </c>
      <c r="AY58" s="164">
        <v>7110271</v>
      </c>
      <c r="AZ58" s="165">
        <v>1349071</v>
      </c>
      <c r="BA58" s="159">
        <f t="shared" si="2"/>
        <v>8822.3539999999994</v>
      </c>
      <c r="BB58" s="159">
        <f t="shared" si="2"/>
        <v>7110.2709999999997</v>
      </c>
      <c r="BC58" s="159">
        <f t="shared" si="2"/>
        <v>1349.0709999999999</v>
      </c>
    </row>
    <row r="59" spans="40:55">
      <c r="AN59" s="158" t="s">
        <v>196</v>
      </c>
      <c r="AO59" s="159">
        <v>12860096</v>
      </c>
      <c r="AP59" s="159">
        <v>11480239</v>
      </c>
      <c r="AQ59" s="160">
        <v>1034277</v>
      </c>
      <c r="AR59" s="159">
        <v>12860</v>
      </c>
      <c r="AS59" s="159">
        <v>11480</v>
      </c>
      <c r="AT59" s="159">
        <v>1034</v>
      </c>
    </row>
    <row r="60" spans="40:55">
      <c r="AN60" s="158" t="s">
        <v>197</v>
      </c>
      <c r="AO60" s="159">
        <v>11794593</v>
      </c>
      <c r="AP60" s="159">
        <v>10394002</v>
      </c>
      <c r="AQ60" s="160">
        <v>1134899</v>
      </c>
      <c r="AR60" s="159">
        <v>11795</v>
      </c>
      <c r="AS60" s="159">
        <v>10394</v>
      </c>
      <c r="AT60" s="159">
        <v>1135</v>
      </c>
      <c r="AU60" s="161" t="s">
        <v>197</v>
      </c>
      <c r="AW60" s="161" t="s">
        <v>198</v>
      </c>
      <c r="AX60" s="162">
        <v>9848195</v>
      </c>
      <c r="AY60" s="159">
        <v>7887411</v>
      </c>
      <c r="AZ60" s="160">
        <v>1528451</v>
      </c>
      <c r="BA60" s="159">
        <v>9848.1949999999997</v>
      </c>
      <c r="BB60" s="159">
        <v>7887.4110000000001</v>
      </c>
      <c r="BC60" s="159">
        <v>1528.451</v>
      </c>
    </row>
    <row r="61" spans="40:55">
      <c r="AW61" s="161" t="s">
        <v>199</v>
      </c>
      <c r="AX61" s="162">
        <v>11440124</v>
      </c>
      <c r="AY61" s="159">
        <v>8373552</v>
      </c>
      <c r="AZ61" s="160">
        <v>2009930</v>
      </c>
      <c r="BA61" s="159">
        <v>11440.124</v>
      </c>
      <c r="BB61" s="159">
        <v>8373.5519999999997</v>
      </c>
      <c r="BC61" s="159">
        <v>2009.93</v>
      </c>
    </row>
    <row r="62" spans="40:55">
      <c r="AW62" s="161" t="s">
        <v>200</v>
      </c>
      <c r="AX62" s="162">
        <v>11089716</v>
      </c>
      <c r="AY62" s="159">
        <v>8437078</v>
      </c>
      <c r="AZ62" s="160">
        <v>2046398</v>
      </c>
      <c r="BA62" s="159">
        <v>11089.716</v>
      </c>
      <c r="BB62" s="159">
        <v>8437.0779999999995</v>
      </c>
      <c r="BC62" s="159">
        <v>2046.3979999999999</v>
      </c>
    </row>
    <row r="63" spans="40:55">
      <c r="AW63" s="161" t="s">
        <v>201</v>
      </c>
      <c r="AX63" s="162">
        <v>11574838</v>
      </c>
      <c r="AY63" s="159">
        <v>10107235</v>
      </c>
      <c r="AZ63" s="160">
        <v>987897</v>
      </c>
      <c r="BA63" s="159">
        <v>11574.838</v>
      </c>
      <c r="BB63" s="159">
        <v>10107.235000000001</v>
      </c>
      <c r="BC63" s="159">
        <v>987.89700000000005</v>
      </c>
    </row>
    <row r="64" spans="40:55">
      <c r="AW64" s="161" t="s">
        <v>202</v>
      </c>
      <c r="AX64" s="162">
        <v>8968254</v>
      </c>
      <c r="AY64" s="159">
        <v>7979268</v>
      </c>
      <c r="AZ64" s="160">
        <v>710861</v>
      </c>
      <c r="BA64" s="159">
        <v>8968.2540000000008</v>
      </c>
      <c r="BB64" s="159">
        <v>7979.268</v>
      </c>
      <c r="BC64" s="159">
        <v>710.86099999999999</v>
      </c>
    </row>
    <row r="65" spans="49:55">
      <c r="AW65" s="161" t="s">
        <v>203</v>
      </c>
      <c r="AX65" s="162">
        <v>10612523</v>
      </c>
      <c r="AY65" s="159">
        <v>9088091</v>
      </c>
      <c r="AZ65" s="160">
        <v>1137645</v>
      </c>
      <c r="BA65" s="159">
        <v>10612.522999999999</v>
      </c>
      <c r="BB65" s="159">
        <v>9088.0910000000003</v>
      </c>
      <c r="BC65" s="159">
        <v>1137.645</v>
      </c>
    </row>
    <row r="66" spans="49:55">
      <c r="AW66" s="161" t="s">
        <v>204</v>
      </c>
      <c r="AX66" s="162">
        <v>9969199</v>
      </c>
      <c r="AY66" s="159">
        <v>8903779</v>
      </c>
      <c r="AZ66" s="160">
        <v>826804</v>
      </c>
      <c r="BA66" s="159">
        <v>9969.1990000000005</v>
      </c>
      <c r="BB66" s="159">
        <v>8903.7790000000005</v>
      </c>
      <c r="BC66" s="159">
        <v>826.80399999999997</v>
      </c>
    </row>
    <row r="67" spans="49:55">
      <c r="AW67" s="161" t="s">
        <v>205</v>
      </c>
      <c r="AX67" s="162">
        <v>9683885</v>
      </c>
      <c r="AY67" s="159">
        <v>8561660</v>
      </c>
      <c r="AZ67" s="160">
        <v>885738</v>
      </c>
      <c r="BA67" s="159">
        <v>9683.8850000000002</v>
      </c>
      <c r="BB67" s="159">
        <v>8561.66</v>
      </c>
      <c r="BC67" s="159">
        <v>885.73800000000006</v>
      </c>
    </row>
    <row r="68" spans="49:55">
      <c r="AW68" s="161" t="s">
        <v>206</v>
      </c>
      <c r="AX68" s="162">
        <v>8165684</v>
      </c>
      <c r="AY68" s="159">
        <v>7345199</v>
      </c>
      <c r="AZ68" s="160">
        <v>440191</v>
      </c>
      <c r="BA68" s="159">
        <v>8165.6840000000002</v>
      </c>
      <c r="BB68" s="159">
        <v>7345.1989999999996</v>
      </c>
      <c r="BC68" s="159">
        <v>440.19099999999997</v>
      </c>
    </row>
    <row r="69" spans="49:55">
      <c r="AW69" s="161" t="s">
        <v>90</v>
      </c>
      <c r="AX69" s="162">
        <v>11713699</v>
      </c>
      <c r="AY69" s="159">
        <v>10776315</v>
      </c>
      <c r="AZ69" s="160">
        <v>606026</v>
      </c>
      <c r="BA69" s="159">
        <v>11713.699000000001</v>
      </c>
      <c r="BB69" s="159">
        <v>10776.315000000001</v>
      </c>
      <c r="BC69" s="159">
        <v>606.02599999999995</v>
      </c>
    </row>
    <row r="70" spans="49:55">
      <c r="AW70" s="161" t="s">
        <v>96</v>
      </c>
      <c r="AX70" s="162">
        <v>11715533</v>
      </c>
      <c r="AY70" s="159">
        <v>10698044</v>
      </c>
      <c r="AZ70" s="160">
        <v>649559</v>
      </c>
      <c r="BA70" s="159">
        <v>11715.532999999999</v>
      </c>
      <c r="BB70" s="159">
        <v>10698.044</v>
      </c>
      <c r="BC70" s="159">
        <v>649.55899999999997</v>
      </c>
    </row>
    <row r="71" spans="49:55">
      <c r="AW71" s="161" t="s">
        <v>102</v>
      </c>
      <c r="AX71" s="162">
        <v>11656347</v>
      </c>
      <c r="AY71" s="159">
        <v>10727910</v>
      </c>
      <c r="AZ71" s="160">
        <v>547766</v>
      </c>
      <c r="BA71" s="159">
        <v>11656.347</v>
      </c>
      <c r="BB71" s="159">
        <v>10727.91</v>
      </c>
      <c r="BC71" s="159">
        <v>547.76599999999996</v>
      </c>
    </row>
    <row r="72" spans="49:55">
      <c r="AW72" s="161" t="s">
        <v>108</v>
      </c>
      <c r="AX72" s="162">
        <v>10888925</v>
      </c>
      <c r="AY72" s="159">
        <v>10162943</v>
      </c>
      <c r="AZ72" s="160">
        <v>347454</v>
      </c>
      <c r="BA72" s="159">
        <v>10888.924999999999</v>
      </c>
      <c r="BB72" s="159">
        <v>10162.942999999999</v>
      </c>
      <c r="BC72" s="159">
        <v>347.45400000000001</v>
      </c>
    </row>
    <row r="73" spans="49:55">
      <c r="AW73" s="161" t="s">
        <v>110</v>
      </c>
      <c r="AX73" s="162">
        <v>17205163</v>
      </c>
      <c r="AY73" s="159">
        <v>16306900</v>
      </c>
      <c r="AZ73" s="160">
        <v>500675</v>
      </c>
      <c r="BA73" s="159">
        <v>17205.163</v>
      </c>
      <c r="BB73" s="159">
        <v>16306.9</v>
      </c>
      <c r="BC73" s="159">
        <v>500.67500000000001</v>
      </c>
    </row>
    <row r="74" spans="49:55">
      <c r="AW74" s="161" t="s">
        <v>113</v>
      </c>
      <c r="AX74" s="162">
        <v>13659581</v>
      </c>
      <c r="AY74" s="159">
        <v>12781739</v>
      </c>
      <c r="AZ74" s="160">
        <v>441207</v>
      </c>
      <c r="BA74" s="159">
        <v>13659.581</v>
      </c>
      <c r="BB74" s="159">
        <v>12781.739</v>
      </c>
      <c r="BC74" s="159">
        <v>441.20699999999999</v>
      </c>
    </row>
    <row r="75" spans="49:55">
      <c r="AW75" s="161" t="s">
        <v>115</v>
      </c>
      <c r="AX75" s="162">
        <v>14599945</v>
      </c>
      <c r="AY75" s="159">
        <v>13114019</v>
      </c>
      <c r="AZ75" s="160">
        <v>771179</v>
      </c>
      <c r="BA75" s="159">
        <v>14599.945</v>
      </c>
      <c r="BB75" s="159">
        <v>13114.019</v>
      </c>
      <c r="BC75" s="159">
        <v>771.17899999999997</v>
      </c>
    </row>
    <row r="76" spans="49:55">
      <c r="AW76" s="161" t="s">
        <v>117</v>
      </c>
      <c r="AX76" s="162">
        <v>13973265</v>
      </c>
      <c r="AY76" s="159">
        <v>12679576</v>
      </c>
      <c r="AZ76" s="160">
        <v>605394</v>
      </c>
      <c r="BA76" s="159">
        <v>13973.264999999999</v>
      </c>
      <c r="BB76" s="159">
        <v>12679.575999999999</v>
      </c>
      <c r="BC76" s="159">
        <v>605.39400000000001</v>
      </c>
    </row>
    <row r="77" spans="49:55">
      <c r="AW77" s="161" t="s">
        <v>119</v>
      </c>
      <c r="AX77" s="162">
        <v>12020442</v>
      </c>
      <c r="AY77" s="159">
        <v>10624448</v>
      </c>
      <c r="AZ77" s="160">
        <v>748472</v>
      </c>
      <c r="BA77" s="159">
        <v>12020.441999999999</v>
      </c>
      <c r="BB77" s="159">
        <v>10624.448</v>
      </c>
      <c r="BC77" s="159">
        <v>748.47199999999998</v>
      </c>
    </row>
    <row r="78" spans="49:55">
      <c r="AW78" s="161" t="s">
        <v>121</v>
      </c>
      <c r="AX78" s="162">
        <v>11432368</v>
      </c>
      <c r="AY78" s="159">
        <v>10364627</v>
      </c>
      <c r="AZ78" s="160">
        <v>620047</v>
      </c>
      <c r="BA78" s="159">
        <v>11432.368</v>
      </c>
      <c r="BB78" s="159">
        <v>10364.627</v>
      </c>
      <c r="BC78" s="159">
        <v>620.04700000000003</v>
      </c>
    </row>
    <row r="79" spans="49:55">
      <c r="AW79" s="161" t="s">
        <v>123</v>
      </c>
      <c r="AX79" s="162">
        <v>12755431</v>
      </c>
      <c r="AY79" s="159">
        <v>11467656</v>
      </c>
      <c r="AZ79" s="160">
        <v>700966</v>
      </c>
      <c r="BA79" s="159">
        <v>12755.431</v>
      </c>
      <c r="BB79" s="159">
        <v>11467.656000000001</v>
      </c>
      <c r="BC79" s="159">
        <v>700.96600000000001</v>
      </c>
    </row>
    <row r="80" spans="49:55">
      <c r="AW80" s="158" t="s">
        <v>125</v>
      </c>
      <c r="AX80" s="159">
        <v>12013190</v>
      </c>
      <c r="AY80" s="159">
        <v>11016323</v>
      </c>
      <c r="AZ80" s="160">
        <v>529477</v>
      </c>
      <c r="BA80" s="159">
        <f t="shared" ref="BA80:BC87" si="3">AX80/1000</f>
        <v>12013.19</v>
      </c>
      <c r="BB80" s="159">
        <f t="shared" si="3"/>
        <v>11016.323</v>
      </c>
      <c r="BC80" s="159">
        <f t="shared" si="3"/>
        <v>529.47699999999998</v>
      </c>
    </row>
    <row r="81" spans="49:55">
      <c r="AW81" s="158" t="s">
        <v>127</v>
      </c>
      <c r="AX81" s="159">
        <v>14535390</v>
      </c>
      <c r="AY81" s="159">
        <v>13367321</v>
      </c>
      <c r="AZ81" s="160">
        <v>672338</v>
      </c>
      <c r="BA81" s="159">
        <f t="shared" si="3"/>
        <v>14535.39</v>
      </c>
      <c r="BB81" s="159">
        <f t="shared" si="3"/>
        <v>13367.321</v>
      </c>
      <c r="BC81" s="159">
        <f t="shared" si="3"/>
        <v>672.33799999999997</v>
      </c>
    </row>
    <row r="82" spans="49:55">
      <c r="AW82" s="158" t="s">
        <v>129</v>
      </c>
      <c r="AX82" s="164">
        <v>13986038</v>
      </c>
      <c r="AY82" s="164">
        <v>12836457</v>
      </c>
      <c r="AZ82" s="165">
        <v>640597</v>
      </c>
      <c r="BA82" s="159">
        <f t="shared" si="3"/>
        <v>13986.038</v>
      </c>
      <c r="BB82" s="159">
        <f t="shared" si="3"/>
        <v>12836.457</v>
      </c>
      <c r="BC82" s="159">
        <f t="shared" si="3"/>
        <v>640.59699999999998</v>
      </c>
    </row>
    <row r="83" spans="49:55">
      <c r="AW83" s="158" t="s">
        <v>131</v>
      </c>
      <c r="AX83" s="159">
        <v>12828289</v>
      </c>
      <c r="AY83" s="159">
        <v>12047414</v>
      </c>
      <c r="AZ83" s="160">
        <v>441537</v>
      </c>
      <c r="BA83" s="159">
        <f t="shared" si="3"/>
        <v>12828.289000000001</v>
      </c>
      <c r="BB83" s="159">
        <f t="shared" si="3"/>
        <v>12047.414000000001</v>
      </c>
      <c r="BC83" s="159">
        <f t="shared" si="3"/>
        <v>441.53699999999998</v>
      </c>
    </row>
    <row r="84" spans="49:55">
      <c r="AW84" s="161" t="s">
        <v>132</v>
      </c>
      <c r="AX84" s="159">
        <v>13239672</v>
      </c>
      <c r="AY84" s="159">
        <v>12483620</v>
      </c>
      <c r="AZ84" s="160">
        <v>288851</v>
      </c>
      <c r="BA84" s="159">
        <f t="shared" si="3"/>
        <v>13239.672</v>
      </c>
      <c r="BB84" s="159">
        <f t="shared" si="3"/>
        <v>12483.62</v>
      </c>
      <c r="BC84" s="159">
        <f t="shared" si="3"/>
        <v>288.851</v>
      </c>
    </row>
    <row r="85" spans="49:55">
      <c r="AW85" s="161" t="s">
        <v>134</v>
      </c>
      <c r="AX85" s="159">
        <v>15149333</v>
      </c>
      <c r="AY85" s="159">
        <v>14134246</v>
      </c>
      <c r="AZ85" s="160">
        <v>523034</v>
      </c>
      <c r="BA85" s="159">
        <f t="shared" si="3"/>
        <v>15149.333000000001</v>
      </c>
      <c r="BB85" s="159">
        <f t="shared" si="3"/>
        <v>14134.245999999999</v>
      </c>
      <c r="BC85" s="159">
        <f t="shared" si="3"/>
        <v>523.03399999999999</v>
      </c>
    </row>
    <row r="86" spans="49:55">
      <c r="AW86" s="161" t="s">
        <v>136</v>
      </c>
      <c r="AX86" s="159">
        <v>9956771</v>
      </c>
      <c r="AY86" s="159">
        <v>9383149</v>
      </c>
      <c r="AZ86" s="160">
        <v>316338</v>
      </c>
      <c r="BA86" s="159">
        <f t="shared" si="3"/>
        <v>9956.7710000000006</v>
      </c>
      <c r="BB86" s="159">
        <f t="shared" si="3"/>
        <v>9383.1489999999994</v>
      </c>
      <c r="BC86" s="159">
        <f t="shared" si="3"/>
        <v>316.33800000000002</v>
      </c>
    </row>
    <row r="87" spans="49:55">
      <c r="AW87" s="161" t="s">
        <v>137</v>
      </c>
      <c r="AX87" s="159">
        <v>14340478</v>
      </c>
      <c r="AY87" s="159">
        <v>13514628</v>
      </c>
      <c r="AZ87" s="160">
        <v>475403</v>
      </c>
      <c r="BA87" s="159">
        <f t="shared" si="3"/>
        <v>14340.477999999999</v>
      </c>
      <c r="BB87" s="159">
        <f t="shared" si="3"/>
        <v>13514.628000000001</v>
      </c>
      <c r="BC87" s="159">
        <f t="shared" si="3"/>
        <v>475.40300000000002</v>
      </c>
    </row>
    <row r="88" spans="49:55">
      <c r="AW88" s="161" t="s">
        <v>139</v>
      </c>
      <c r="AX88" s="159">
        <v>13738212</v>
      </c>
      <c r="AY88" s="159">
        <v>12873806</v>
      </c>
      <c r="AZ88" s="160">
        <v>448767</v>
      </c>
      <c r="BA88" s="159">
        <v>13738.212</v>
      </c>
      <c r="BB88" s="159">
        <v>12873.806</v>
      </c>
      <c r="BC88" s="159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47" max="1048575" man="1"/>
    <brk id="61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29" width="8.6328125" style="150"/>
    <col min="30" max="30" width="11.36328125" style="150" customWidth="1"/>
    <col min="31" max="31" width="8.6328125" style="150"/>
    <col min="32" max="32" width="5.453125" style="150" customWidth="1"/>
    <col min="33" max="33" width="11.6328125" style="150" customWidth="1"/>
    <col min="34" max="16384" width="8.6328125" style="150"/>
  </cols>
  <sheetData>
    <row r="1" spans="1:37" ht="39.75" customHeight="1">
      <c r="A1" s="184" t="s">
        <v>207</v>
      </c>
      <c r="B1" s="184"/>
      <c r="C1" s="184"/>
      <c r="D1" s="184"/>
      <c r="E1" s="184"/>
      <c r="F1" s="184"/>
      <c r="G1" s="184"/>
      <c r="H1" s="184"/>
      <c r="I1" s="184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</row>
    <row r="2" spans="1:37" ht="16.5" customHeight="1">
      <c r="A2" s="185" t="s">
        <v>208</v>
      </c>
      <c r="B2" s="185"/>
      <c r="C2" s="185"/>
      <c r="D2" s="185"/>
      <c r="E2" s="185"/>
      <c r="F2" s="185"/>
      <c r="G2" s="185"/>
      <c r="H2" s="185"/>
      <c r="I2" s="185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2" t="s">
        <v>209</v>
      </c>
      <c r="AE2" s="152"/>
      <c r="AF2" s="152"/>
      <c r="AG2" s="152" t="s">
        <v>210</v>
      </c>
      <c r="AH2" s="152"/>
      <c r="AI2" s="152"/>
      <c r="AJ2" s="152" t="s">
        <v>211</v>
      </c>
      <c r="AK2" s="152"/>
    </row>
    <row r="3" spans="1:37" ht="19.5" customHeight="1">
      <c r="AD3" s="152" t="s">
        <v>212</v>
      </c>
      <c r="AE3" s="153">
        <f>'[1]彙總表 1 (新聞稿)'!E18</f>
        <v>88.13</v>
      </c>
      <c r="AF3" s="152"/>
      <c r="AG3" s="152" t="s">
        <v>3</v>
      </c>
      <c r="AH3" s="153">
        <f>'[1]彙總表 1 (新聞稿)'!D59</f>
        <v>48.231202212742737</v>
      </c>
      <c r="AI3" s="152"/>
      <c r="AJ3" s="152" t="s">
        <v>213</v>
      </c>
      <c r="AK3" s="153">
        <f>'[1]表3銀行別(需排序)'!S50</f>
        <v>71.399971861732027</v>
      </c>
    </row>
    <row r="4" spans="1:37" ht="36" customHeight="1">
      <c r="AD4" s="152" t="s">
        <v>214</v>
      </c>
      <c r="AE4" s="153">
        <f>'[1]彙總表 1 (新聞稿)'!E7</f>
        <v>9.6199999999999992</v>
      </c>
      <c r="AF4" s="152"/>
      <c r="AG4" s="152" t="s">
        <v>215</v>
      </c>
      <c r="AH4" s="153">
        <f>'[1]彙總表 1 (新聞稿)'!C59</f>
        <v>51.768797787257256</v>
      </c>
      <c r="AI4" s="152"/>
      <c r="AJ4" s="154" t="s">
        <v>216</v>
      </c>
      <c r="AK4" s="153">
        <f>'[1]表3銀行別(需排序)'!S86</f>
        <v>28.60002813826797</v>
      </c>
    </row>
    <row r="5" spans="1:37">
      <c r="AD5" s="152" t="s">
        <v>217</v>
      </c>
      <c r="AE5" s="153">
        <f>'[1]彙總表 1 (新聞稿)'!E30</f>
        <v>2.12</v>
      </c>
      <c r="AF5" s="152"/>
      <c r="AG5" s="152"/>
      <c r="AH5" s="152"/>
      <c r="AI5" s="152"/>
      <c r="AJ5" s="152"/>
      <c r="AK5" s="152"/>
    </row>
    <row r="6" spans="1:37">
      <c r="AD6" s="152" t="s">
        <v>218</v>
      </c>
      <c r="AE6" s="153">
        <f>'[1]彙總表 1 (新聞稿)'!E33</f>
        <v>0.13</v>
      </c>
      <c r="AF6" s="152"/>
      <c r="AG6" s="152"/>
      <c r="AH6" s="152"/>
      <c r="AI6" s="152"/>
      <c r="AJ6" s="152"/>
      <c r="AK6" s="152"/>
    </row>
    <row r="7" spans="1:37">
      <c r="AD7" s="152" t="s">
        <v>219</v>
      </c>
      <c r="AE7" s="153">
        <f>'[1]彙總表 1 (新聞稿)'!E37</f>
        <v>0</v>
      </c>
      <c r="AF7" s="152"/>
      <c r="AG7" s="152"/>
      <c r="AH7" s="152"/>
      <c r="AI7" s="152"/>
      <c r="AJ7" s="152"/>
      <c r="AK7" s="152"/>
    </row>
    <row r="11" spans="1:37">
      <c r="AD11" s="155" t="s">
        <v>220</v>
      </c>
    </row>
    <row r="12" spans="1:37">
      <c r="AD12" s="155" t="s">
        <v>221</v>
      </c>
    </row>
    <row r="13" spans="1:37">
      <c r="AE13" s="156"/>
    </row>
    <row r="22" spans="1:29" ht="19.5" customHeight="1"/>
    <row r="23" spans="1:29" ht="19.5" customHeight="1"/>
    <row r="24" spans="1:29" ht="22.2">
      <c r="A24" s="185" t="s">
        <v>211</v>
      </c>
      <c r="B24" s="185"/>
      <c r="C24" s="185"/>
      <c r="D24" s="185"/>
      <c r="E24" s="185"/>
      <c r="F24" s="185"/>
      <c r="G24" s="185"/>
      <c r="H24" s="185"/>
      <c r="I24" s="185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附圖1 </vt:lpstr>
      <vt:lpstr>附圖2</vt:lpstr>
      <vt:lpstr>'附表 1 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2017-11-30T01:37:52Z</cp:lastPrinted>
  <dcterms:created xsi:type="dcterms:W3CDTF">2017-11-27T06:02:31Z</dcterms:created>
  <dcterms:modified xsi:type="dcterms:W3CDTF">2017-11-30T01:37:55Z</dcterms:modified>
</cp:coreProperties>
</file>