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 1 " sheetId="1" r:id="rId1"/>
    <sheet name="附表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附表2!$A$1:$G$50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Z30" i="3" l="1"/>
  <c r="BA30" i="3"/>
  <c r="BB30" i="3"/>
  <c r="AQ31" i="3"/>
  <c r="AR31" i="3"/>
  <c r="AS31" i="3"/>
  <c r="AZ31" i="3"/>
  <c r="BA31" i="3"/>
  <c r="BB31" i="3"/>
  <c r="AQ32" i="3"/>
  <c r="AR32" i="3"/>
  <c r="AS32" i="3"/>
  <c r="AZ32" i="3"/>
  <c r="BA32" i="3"/>
  <c r="BB32" i="3"/>
  <c r="AQ33" i="3"/>
  <c r="AR33" i="3"/>
  <c r="AS33" i="3"/>
  <c r="AZ33" i="3"/>
  <c r="BA33" i="3"/>
  <c r="BB33" i="3"/>
  <c r="AL7" i="4" l="1"/>
  <c r="AL6" i="4"/>
  <c r="AL5" i="4"/>
  <c r="AR4" i="4"/>
  <c r="AO4" i="4"/>
  <c r="AL4" i="4"/>
  <c r="AR3" i="4"/>
  <c r="AO3" i="4"/>
  <c r="AL3" i="4"/>
  <c r="BB87" i="3"/>
  <c r="BA87" i="3"/>
  <c r="AZ87" i="3"/>
  <c r="BB86" i="3"/>
  <c r="BA86" i="3"/>
  <c r="AZ86" i="3"/>
  <c r="BB85" i="3"/>
  <c r="BA85" i="3"/>
  <c r="AZ85" i="3"/>
  <c r="BB84" i="3"/>
  <c r="BA84" i="3"/>
  <c r="AZ84" i="3"/>
  <c r="BB83" i="3"/>
  <c r="BA83" i="3"/>
  <c r="AZ83" i="3"/>
  <c r="BB82" i="3"/>
  <c r="BA82" i="3"/>
  <c r="AZ82" i="3"/>
  <c r="BB81" i="3"/>
  <c r="BA81" i="3"/>
  <c r="AZ81" i="3"/>
  <c r="BB80" i="3"/>
  <c r="BA80" i="3"/>
  <c r="AZ80" i="3"/>
  <c r="BB58" i="3"/>
  <c r="BA58" i="3"/>
  <c r="AZ58" i="3"/>
  <c r="BB57" i="3"/>
  <c r="BA57" i="3"/>
  <c r="AZ57" i="3"/>
  <c r="BB56" i="3"/>
  <c r="BA56" i="3"/>
  <c r="AZ56" i="3"/>
  <c r="BB55" i="3"/>
  <c r="BA55" i="3"/>
  <c r="AZ55" i="3"/>
  <c r="BB54" i="3"/>
  <c r="BA54" i="3"/>
  <c r="AZ54" i="3"/>
  <c r="BB53" i="3"/>
  <c r="BA53" i="3"/>
  <c r="AZ53" i="3"/>
  <c r="BB52" i="3"/>
  <c r="BA52" i="3"/>
  <c r="AZ52" i="3"/>
  <c r="BB51" i="3"/>
  <c r="BA51" i="3"/>
  <c r="AZ51" i="3"/>
  <c r="BB50" i="3"/>
  <c r="BA50" i="3"/>
  <c r="AZ50" i="3"/>
  <c r="BB49" i="3"/>
  <c r="BA49" i="3"/>
  <c r="AZ49" i="3"/>
  <c r="BB48" i="3"/>
  <c r="BA48" i="3"/>
  <c r="AZ48" i="3"/>
  <c r="BB47" i="3"/>
  <c r="BA47" i="3"/>
  <c r="AZ47" i="3"/>
  <c r="BB46" i="3"/>
  <c r="BA46" i="3"/>
  <c r="AZ46" i="3"/>
  <c r="BB45" i="3"/>
  <c r="BA45" i="3"/>
  <c r="AZ45" i="3"/>
  <c r="BB44" i="3"/>
  <c r="BA44" i="3"/>
  <c r="AZ44" i="3"/>
  <c r="BB43" i="3"/>
  <c r="BA43" i="3"/>
  <c r="AZ43" i="3"/>
  <c r="BB42" i="3"/>
  <c r="BA42" i="3"/>
  <c r="AZ42" i="3"/>
  <c r="BB41" i="3"/>
  <c r="BA41" i="3"/>
  <c r="AZ41" i="3"/>
  <c r="BB40" i="3"/>
  <c r="BA40" i="3"/>
  <c r="AZ40" i="3"/>
  <c r="AS40" i="3"/>
  <c r="AR40" i="3"/>
  <c r="AQ40" i="3"/>
  <c r="BB39" i="3"/>
  <c r="BA39" i="3"/>
  <c r="AZ39" i="3"/>
  <c r="AS39" i="3"/>
  <c r="AR39" i="3"/>
  <c r="AQ39" i="3"/>
  <c r="BB38" i="3"/>
  <c r="BA38" i="3"/>
  <c r="AZ38" i="3"/>
  <c r="AS38" i="3"/>
  <c r="AR38" i="3"/>
  <c r="AQ38" i="3"/>
  <c r="BB37" i="3"/>
  <c r="BA37" i="3"/>
  <c r="AZ37" i="3"/>
  <c r="AS37" i="3"/>
  <c r="AR37" i="3"/>
  <c r="AQ37" i="3"/>
  <c r="BB36" i="3"/>
  <c r="BA36" i="3"/>
  <c r="AZ36" i="3"/>
  <c r="AS36" i="3"/>
  <c r="AR36" i="3"/>
  <c r="AQ36" i="3"/>
  <c r="AS35" i="3"/>
  <c r="AR35" i="3"/>
  <c r="AQ35" i="3"/>
  <c r="BB34" i="3"/>
  <c r="BA34" i="3"/>
  <c r="AZ34" i="3"/>
  <c r="AS34" i="3"/>
  <c r="AR34" i="3"/>
  <c r="AQ34" i="3"/>
  <c r="BB29" i="3"/>
  <c r="BA29" i="3"/>
  <c r="AZ29" i="3"/>
  <c r="BB28" i="3"/>
  <c r="BA28" i="3"/>
  <c r="AZ28" i="3"/>
  <c r="BB27" i="3"/>
  <c r="BA27" i="3"/>
  <c r="AZ27" i="3"/>
  <c r="BB26" i="3"/>
  <c r="BA26" i="3"/>
  <c r="AZ26" i="3"/>
  <c r="BB25" i="3"/>
  <c r="BA25" i="3"/>
  <c r="AZ25" i="3"/>
  <c r="BB24" i="3"/>
  <c r="BA24" i="3"/>
  <c r="AZ24" i="3"/>
  <c r="BB23" i="3"/>
  <c r="BA23" i="3"/>
  <c r="AZ23" i="3"/>
  <c r="BB22" i="3"/>
  <c r="BA22" i="3"/>
  <c r="AZ22" i="3"/>
  <c r="BB21" i="3"/>
  <c r="BA21" i="3"/>
  <c r="AZ21" i="3"/>
  <c r="BB20" i="3"/>
  <c r="BA20" i="3"/>
  <c r="AZ20" i="3"/>
  <c r="BB19" i="3"/>
  <c r="BA19" i="3"/>
  <c r="AZ19" i="3"/>
  <c r="BB18" i="3"/>
  <c r="BA18" i="3"/>
  <c r="AZ18" i="3"/>
  <c r="BB17" i="3"/>
  <c r="BA17" i="3"/>
  <c r="AZ17" i="3"/>
  <c r="BB16" i="3"/>
  <c r="BA16" i="3"/>
  <c r="AZ16" i="3"/>
  <c r="BB15" i="3"/>
  <c r="BA15" i="3"/>
  <c r="AZ15" i="3"/>
  <c r="BB14" i="3"/>
  <c r="BA14" i="3"/>
  <c r="AZ14" i="3"/>
  <c r="BB13" i="3"/>
  <c r="BA13" i="3"/>
  <c r="AZ13" i="3"/>
  <c r="BB12" i="3"/>
  <c r="BA12" i="3"/>
  <c r="AZ12" i="3"/>
  <c r="BB11" i="3"/>
  <c r="BA11" i="3"/>
  <c r="AZ11" i="3"/>
  <c r="BB10" i="3"/>
  <c r="BA10" i="3"/>
  <c r="AZ10" i="3"/>
  <c r="BB9" i="3"/>
  <c r="BA9" i="3"/>
  <c r="AZ9" i="3"/>
  <c r="BB8" i="3"/>
  <c r="BA8" i="3"/>
  <c r="AZ8" i="3"/>
  <c r="BB7" i="3"/>
  <c r="BA7" i="3"/>
  <c r="AZ7" i="3"/>
  <c r="BB6" i="3"/>
  <c r="BA6" i="3"/>
  <c r="AZ6" i="3"/>
  <c r="BB5" i="3"/>
  <c r="BA5" i="3"/>
  <c r="AZ5" i="3"/>
  <c r="BB4" i="3"/>
  <c r="BA4" i="3"/>
  <c r="AZ4" i="3"/>
  <c r="BB3" i="3"/>
  <c r="BA3" i="3"/>
  <c r="AZ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F11" i="2"/>
  <c r="F10" i="2"/>
  <c r="G10" i="2" s="1"/>
  <c r="F9" i="2"/>
  <c r="F8" i="2"/>
  <c r="G8" i="2" s="1"/>
  <c r="F7" i="2"/>
  <c r="G7" i="2" s="1"/>
  <c r="D58" i="1"/>
  <c r="D62" i="1" s="1"/>
  <c r="D63" i="1" s="1"/>
  <c r="C58" i="1"/>
  <c r="C62" i="1" s="1"/>
  <c r="C63" i="1" s="1"/>
  <c r="A3" i="1"/>
  <c r="E58" i="1" l="1"/>
  <c r="C59" i="1" l="1"/>
  <c r="E59" i="1"/>
  <c r="E62" i="1"/>
  <c r="E63" i="1" s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M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<sst xmlns="http://schemas.openxmlformats.org/spreadsheetml/2006/main" count="307" uniqueCount="229">
  <si>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</si>
  <si>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</si>
  <si>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</si>
  <si>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</si>
  <si>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</si>
  <si>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</si>
  <si>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</si>
  <si>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</si>
  <si>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</si>
  <si>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</si>
  <si>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</si>
  <si>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</si>
  <si>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</si>
  <si>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</si>
  <si>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</si>
  <si>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</si>
  <si>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</si>
  <si>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</si>
  <si>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</si>
  <si>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</si>
  <si>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</si>
  <si>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</si>
  <si>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</si>
  <si>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</si>
  <si>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</si>
  <si>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</si>
  <si>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</si>
  <si>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</si>
  <si>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</si>
  <si>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</si>
  <si>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</si>
  <si>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</si>
  <si>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</si>
  <si>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</si>
  <si>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</si>
  <si>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</si>
  <si>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</si>
  <si>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</si>
  <si>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</si>
  <si>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</si>
  <si>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</si>
  <si>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</si>
  <si>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</si>
  <si>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</si>
  <si>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</si>
  <si>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</si>
  <si>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</si>
  <si>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</si>
  <si>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106年8月</t>
    <phoneticPr fontId="4" type="noConversion"/>
  </si>
  <si>
    <t>金  額</t>
    <phoneticPr fontId="3" type="noConversion"/>
  </si>
  <si>
    <t>比  重</t>
    <phoneticPr fontId="3" type="noConversion"/>
  </si>
  <si>
    <t>106年7月</t>
  </si>
  <si>
    <t>金  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</si>
  <si>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</si>
  <si>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</si>
  <si>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</si>
  <si>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</si>
  <si>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</si>
  <si>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</si>
  <si>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106年8月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</si>
  <si>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</si>
  <si>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</si>
  <si>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</si>
  <si>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</si>
  <si>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</si>
  <si>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</si>
  <si>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</si>
  <si>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</si>
  <si>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</si>
  <si>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</si>
  <si>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</si>
  <si>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</si>
  <si>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</si>
  <si>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</si>
  <si>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</si>
  <si>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</si>
  <si>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</si>
  <si>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</si>
  <si>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</si>
  <si>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</si>
  <si>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</si>
  <si>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</si>
  <si>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</si>
  <si>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</si>
  <si>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</si>
  <si>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</si>
  <si>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</si>
  <si>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</si>
  <si>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</si>
  <si>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</si>
  <si>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</si>
  <si>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</si>
  <si>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</si>
  <si>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</si>
  <si>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</si>
  <si>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</si>
  <si>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</si>
  <si>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</si>
  <si>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</si>
  <si>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</si>
  <si>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</si>
  <si>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</si>
  <si>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</si>
  <si>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</si>
  <si>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</si>
  <si>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</si>
  <si>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</si>
  <si>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</si>
  <si>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</si>
  <si>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</si>
  <si>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</si>
  <si>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</si>
  <si>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</si>
  <si>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</si>
  <si>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</si>
  <si>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</si>
  <si>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</si>
  <si>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</si>
  <si>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</si>
  <si>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</si>
  <si>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</si>
  <si>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</si>
  <si>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</si>
  <si>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</si>
  <si>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</si>
  <si>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</si>
  <si>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</si>
  <si>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</si>
  <si>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</si>
  <si>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</si>
  <si>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</si>
  <si>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</si>
  <si>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</si>
  <si>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</si>
  <si>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</si>
  <si>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</si>
  <si>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</si>
  <si>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</si>
  <si>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</si>
  <si>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</si>
  <si>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</si>
  <si>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</si>
  <si>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</si>
  <si>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</si>
  <si>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</si>
  <si>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</si>
  <si>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</si>
  <si>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</si>
  <si>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</si>
  <si>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</si>
  <si>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</si>
  <si>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</si>
  <si>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</si>
  <si>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</si>
  <si>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</si>
  <si>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</si>
  <si>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</si>
  <si>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</si>
  <si>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</si>
  <si>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</si>
  <si>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</si>
  <si>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</si>
  <si>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</si>
  <si>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</si>
  <si>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</si>
  <si>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</si>
  <si>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</si>
  <si>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</si>
  <si>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</si>
  <si>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</si>
  <si>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</si>
  <si>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</si>
  <si>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</si>
  <si>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</si>
  <si>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</si>
  <si>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</si>
  <si>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</si>
  <si>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</si>
  <si>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</si>
  <si>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</si>
  <si>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</si>
  <si>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</si>
  <si>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</si>
  <si>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</si>
  <si>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</si>
  <si>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</si>
  <si>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</si>
  <si>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</si>
  <si>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</si>
  <si>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</si>
  <si>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</si>
  <si>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</si>
  <si>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</si>
  <si>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</si>
  <si>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</si>
  <si>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</si>
  <si>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</si>
  <si>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</si>
  <si>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</si>
  <si>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</si>
  <si>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</si>
  <si>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</si>
  <si>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</si>
  <si>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</si>
  <si>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</si>
  <si>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</si>
  <si>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</si>
  <si>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</si>
  <si>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</si>
  <si>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</si>
  <si>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</si>
  <si>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</si>
  <si>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</si>
  <si>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</si>
  <si>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8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</si>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</sst>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5" fontId="6" fillId="0" borderId="31" xfId="0" applyNumberFormat="1" applyFont="1" applyBorder="1" applyAlignment="1" applyProtection="1">
      <alignment horizontal="right" vertical="center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32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182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'!$AN$2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-1.8484288354898338E-2"/>
                  <c:y val="-7.911239749155812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729396810611242E-2"/>
                  <c:y val="-4.59597904820508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716967218284402E-2"/>
                  <c:y val="-6.14546987704684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5290872836828852E-2"/>
                  <c:y val="-4.993561767152478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4.6388286491915393E-3"/>
                  <c:y val="-7.8349685305255795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7529654911435514E-2"/>
                  <c:y val="-4.02002499325789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0252230485976684E-2"/>
                  <c:y val="-6.7097705406216401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290745143958768E-2"/>
                  <c:y val="0.2109462585705863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9,957 </a:t>
                    </a:r>
                    <a:endParaRPr lang="en-US" alt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4.017107847047338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4.0665434380776341E-2"/>
                  <c:y val="-4.438012542209358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3.8200862600123231E-2"/>
                  <c:y val="-4.438012542209358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6.1614294516327784E-3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'!$AT$15:$AT$58</c:f>
              <c:strCache>
                <c:ptCount val="44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  <c:pt idx="43">
                  <c:v>106/8</c:v>
                </c:pt>
              </c:strCache>
            </c:strRef>
          </c:cat>
          <c:val>
            <c:numRef>
              <c:f>'附圖1 '!$AQ$15:$AQ$58</c:f>
              <c:numCache>
                <c:formatCode>#,##0_);[Red]\(#,##0\)</c:formatCode>
                <c:ptCount val="44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  <c:pt idx="40">
                  <c:v>11701</c:v>
                </c:pt>
                <c:pt idx="41">
                  <c:v>13045</c:v>
                </c:pt>
                <c:pt idx="42">
                  <c:v>12087</c:v>
                </c:pt>
                <c:pt idx="43">
                  <c:v>13053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'!$AO$2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658773244841622E-2"/>
                  <c:y val="2.91476083579277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652112108906882E-2"/>
                  <c:y val="3.62829176020146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71421345473E-2"/>
                  <c:y val="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4.0110517608589129E-2"/>
                  <c:y val="3.25111387125813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5323183955055437E-2"/>
                  <c:y val="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8245933213985868E-2"/>
                  <c:y val="4.65720873168712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275828275625E-2"/>
                  <c:y val="7.68039016830566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7110289587184228E-2"/>
                  <c:y val="2.31546961116112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6.1614294516327784E-3"/>
                  <c:y val="3.280270139893880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4645717806531116E-3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'!$AT$15:$AT$58</c:f>
              <c:strCache>
                <c:ptCount val="44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  <c:pt idx="43">
                  <c:v>106/8</c:v>
                </c:pt>
              </c:strCache>
            </c:strRef>
          </c:cat>
          <c:val>
            <c:numRef>
              <c:f>'附圖1 '!$AR$15:$AR$58</c:f>
              <c:numCache>
                <c:formatCode>#,##0_);[Red]\(#,##0\)</c:formatCode>
                <c:ptCount val="44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  <c:pt idx="40">
                  <c:v>10309</c:v>
                </c:pt>
                <c:pt idx="41">
                  <c:v>11139</c:v>
                </c:pt>
                <c:pt idx="42">
                  <c:v>10746</c:v>
                </c:pt>
                <c:pt idx="43">
                  <c:v>11344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'!$AP$2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3413431916204559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2181146025878003E-2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'!$AT$15:$AT$58</c:f>
              <c:strCache>
                <c:ptCount val="44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  <c:pt idx="43">
                  <c:v>106/8</c:v>
                </c:pt>
              </c:strCache>
            </c:strRef>
          </c:cat>
          <c:val>
            <c:numRef>
              <c:f>'附圖1 '!$AS$15:$AS$58</c:f>
              <c:numCache>
                <c:formatCode>#,##0_);[Red]\(#,##0\)</c:formatCode>
                <c:ptCount val="44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  <c:pt idx="40">
                  <c:v>857</c:v>
                </c:pt>
                <c:pt idx="41">
                  <c:v>1229</c:v>
                </c:pt>
                <c:pt idx="42">
                  <c:v>946</c:v>
                </c:pt>
                <c:pt idx="43">
                  <c:v>1289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307136"/>
        <c:axId val="101308672"/>
      </c:lineChart>
      <c:catAx>
        <c:axId val="101307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1308672"/>
        <c:crossesAt val="0"/>
        <c:auto val="1"/>
        <c:lblAlgn val="ctr"/>
        <c:lblOffset val="100"/>
        <c:tickMarkSkip val="1"/>
        <c:noMultiLvlLbl val="1"/>
      </c:catAx>
      <c:valAx>
        <c:axId val="10130867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130713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52.25%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402876036435E-2"/>
                  <c:y val="0.372080731287899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47.75%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附圖2!$AN$3:$AN$4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附圖2!$AO$3:$AO$4</c:f>
              <c:numCache>
                <c:formatCode>0.00_ </c:formatCode>
                <c:ptCount val="2"/>
                <c:pt idx="0">
                  <c:v>52.248729782239636</c:v>
                </c:pt>
                <c:pt idx="1">
                  <c:v>47.751270217760371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85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15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附圖2!$AQ$3:$AQ$4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附圖2!$AR$3:$AR$4</c:f>
              <c:numCache>
                <c:formatCode>0.00_ </c:formatCode>
                <c:ptCount val="2"/>
                <c:pt idx="0">
                  <c:v>72.854675020140562</c:v>
                </c:pt>
                <c:pt idx="1">
                  <c:v>27.145324979859435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8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106年8月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9.8699999999999992</v>
          </cell>
        </row>
        <row r="18">
          <cell r="E18">
            <v>86.91</v>
          </cell>
        </row>
        <row r="30">
          <cell r="E30">
            <v>3.07</v>
          </cell>
        </row>
        <row r="33">
          <cell r="E33">
            <v>0.14000000000000001</v>
          </cell>
        </row>
        <row r="37">
          <cell r="E37">
            <v>0.01</v>
          </cell>
        </row>
        <row r="59">
          <cell r="C59">
            <v>47.751270217760371</v>
          </cell>
          <cell r="D59">
            <v>52.248729782239636</v>
          </cell>
        </row>
      </sheetData>
      <sheetData sheetId="13"/>
      <sheetData sheetId="14"/>
      <sheetData sheetId="15"/>
      <sheetData sheetId="16">
        <row r="50">
          <cell r="O50">
            <v>72.854675020140562</v>
          </cell>
        </row>
        <row r="86">
          <cell r="O86">
            <v>27.145324979859435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106年8月</v>
      </c>
      <c r="B3" s="184"/>
      <c r="C3" s="184"/>
      <c r="D3" s="184"/>
      <c r="E3" s="184"/>
    </row>
    <row r="4" spans="1:5" ht="18" thickBot="1">
      <c r="D4" s="185" t="s">
        <v>4</v>
      </c>
      <c r="E4" s="185"/>
    </row>
    <row r="5" spans="1:5" s="9" customFormat="1" ht="39" customHeight="1">
      <c r="A5" s="4" t="s">
        <v>5</v>
      </c>
      <c r="B5" s="5" t="s">
        <v>6</v>
      </c>
      <c r="C5" s="6"/>
      <c r="D5" s="7"/>
      <c r="E5" s="8"/>
    </row>
    <row r="6" spans="1:5" s="9" customFormat="1" ht="24.75" customHeight="1" thickBot="1">
      <c r="A6" s="10"/>
      <c r="B6" s="11" t="s">
        <v>7</v>
      </c>
      <c r="C6" s="12" t="s">
        <v>2</v>
      </c>
      <c r="D6" s="12" t="s">
        <v>3</v>
      </c>
      <c r="E6" s="13" t="s">
        <v>8</v>
      </c>
    </row>
    <row r="7" spans="1:5" s="9" customFormat="1" ht="28.2" customHeight="1" thickBot="1">
      <c r="A7" s="14" t="s">
        <v>9</v>
      </c>
      <c r="B7" s="15">
        <v>83467</v>
      </c>
      <c r="C7" s="16">
        <v>1205328</v>
      </c>
      <c r="D7" s="17">
        <v>1288795</v>
      </c>
      <c r="E7" s="18">
        <v>9.8699999999999992</v>
      </c>
    </row>
    <row r="8" spans="1:5" s="9" customFormat="1" ht="28.2" customHeight="1">
      <c r="A8" s="19" t="s">
        <v>10</v>
      </c>
      <c r="B8" s="20">
        <v>83318</v>
      </c>
      <c r="C8" s="20">
        <v>95113</v>
      </c>
      <c r="D8" s="20">
        <v>178431</v>
      </c>
      <c r="E8" s="21">
        <v>1.37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82394</v>
      </c>
      <c r="C10" s="20">
        <v>93910</v>
      </c>
      <c r="D10" s="20">
        <v>176304</v>
      </c>
      <c r="E10" s="22">
        <v>1.35</v>
      </c>
    </row>
    <row r="11" spans="1:5" s="9" customFormat="1" ht="24" hidden="1" customHeight="1">
      <c r="A11" s="19" t="s">
        <v>13</v>
      </c>
      <c r="B11" s="20">
        <v>0</v>
      </c>
      <c r="C11" s="20">
        <v>15</v>
      </c>
      <c r="D11" s="20">
        <v>15</v>
      </c>
      <c r="E11" s="20">
        <v>0</v>
      </c>
    </row>
    <row r="12" spans="1:5" s="9" customFormat="1" ht="24" hidden="1" customHeight="1">
      <c r="A12" s="19" t="s">
        <v>14</v>
      </c>
      <c r="B12" s="20">
        <v>924</v>
      </c>
      <c r="C12" s="20">
        <v>1188</v>
      </c>
      <c r="D12" s="20">
        <v>2112</v>
      </c>
      <c r="E12" s="22">
        <v>0.02</v>
      </c>
    </row>
    <row r="13" spans="1:5" s="9" customFormat="1" ht="25.2" customHeight="1" thickBot="1">
      <c r="A13" s="19" t="s">
        <v>15</v>
      </c>
      <c r="B13" s="20">
        <v>149</v>
      </c>
      <c r="C13" s="20">
        <v>1110215</v>
      </c>
      <c r="D13" s="20">
        <v>1110364</v>
      </c>
      <c r="E13" s="22">
        <v>8.5</v>
      </c>
    </row>
    <row r="14" spans="1:5" s="9" customFormat="1" ht="24" hidden="1" customHeight="1">
      <c r="A14" s="19" t="s">
        <v>16</v>
      </c>
      <c r="B14" s="20">
        <v>0</v>
      </c>
      <c r="C14" s="20">
        <v>543140</v>
      </c>
      <c r="D14" s="20">
        <v>543140</v>
      </c>
      <c r="E14" s="22">
        <v>4.16</v>
      </c>
    </row>
    <row r="15" spans="1:5" s="9" customFormat="1" ht="24" hidden="1" customHeight="1">
      <c r="A15" s="19" t="s">
        <v>17</v>
      </c>
      <c r="B15" s="20">
        <v>0</v>
      </c>
      <c r="C15" s="20">
        <v>566954</v>
      </c>
      <c r="D15" s="20">
        <v>566954</v>
      </c>
      <c r="E15" s="22">
        <v>4.34</v>
      </c>
    </row>
    <row r="16" spans="1:5" s="9" customFormat="1" ht="24" hidden="1" customHeight="1">
      <c r="A16" s="19" t="s">
        <v>18</v>
      </c>
      <c r="B16" s="20">
        <v>0</v>
      </c>
      <c r="C16" s="20">
        <v>121</v>
      </c>
      <c r="D16" s="20">
        <v>121</v>
      </c>
      <c r="E16" s="23">
        <v>0</v>
      </c>
    </row>
    <row r="17" spans="1:5" s="9" customFormat="1" ht="24" hidden="1" customHeight="1">
      <c r="A17" s="24" t="s">
        <v>19</v>
      </c>
      <c r="B17" s="25">
        <v>149</v>
      </c>
      <c r="C17" s="25">
        <v>0</v>
      </c>
      <c r="D17" s="25">
        <v>149</v>
      </c>
      <c r="E17" s="23">
        <v>0</v>
      </c>
    </row>
    <row r="18" spans="1:5" s="9" customFormat="1" ht="30" customHeight="1" thickBot="1">
      <c r="A18" s="26" t="s">
        <v>20</v>
      </c>
      <c r="B18" s="15">
        <v>5754057</v>
      </c>
      <c r="C18" s="16">
        <v>5590302</v>
      </c>
      <c r="D18" s="17">
        <v>11344359</v>
      </c>
      <c r="E18" s="18">
        <v>86.91</v>
      </c>
    </row>
    <row r="19" spans="1:5" s="9" customFormat="1" ht="30" customHeight="1">
      <c r="A19" s="27" t="s">
        <v>21</v>
      </c>
      <c r="B19" s="20">
        <v>5754057</v>
      </c>
      <c r="C19" s="20">
        <v>5520477</v>
      </c>
      <c r="D19" s="20">
        <v>11274534</v>
      </c>
      <c r="E19" s="22">
        <v>86.38</v>
      </c>
    </row>
    <row r="20" spans="1:5" s="9" customFormat="1" ht="24" hidden="1" customHeight="1">
      <c r="A20" s="19" t="s">
        <v>22</v>
      </c>
      <c r="B20" s="20">
        <v>201369</v>
      </c>
      <c r="C20" s="20">
        <v>856057</v>
      </c>
      <c r="D20" s="20">
        <v>1057426</v>
      </c>
      <c r="E20" s="22">
        <v>8.1</v>
      </c>
    </row>
    <row r="21" spans="1:5" s="9" customFormat="1" ht="24" hidden="1" customHeight="1">
      <c r="A21" s="19" t="s">
        <v>23</v>
      </c>
      <c r="B21" s="20">
        <v>5398888</v>
      </c>
      <c r="C21" s="20">
        <v>4031964</v>
      </c>
      <c r="D21" s="20">
        <v>9430852</v>
      </c>
      <c r="E21" s="22">
        <v>72.25</v>
      </c>
    </row>
    <row r="22" spans="1:5" s="9" customFormat="1" ht="24" hidden="1" customHeight="1">
      <c r="A22" s="19" t="s">
        <v>24</v>
      </c>
      <c r="B22" s="20">
        <v>101643</v>
      </c>
      <c r="C22" s="20">
        <v>12734</v>
      </c>
      <c r="D22" s="20">
        <v>114377</v>
      </c>
      <c r="E22" s="22">
        <v>0.88</v>
      </c>
    </row>
    <row r="23" spans="1:5" s="9" customFormat="1" ht="24" hidden="1" customHeight="1">
      <c r="A23" s="19" t="s">
        <v>25</v>
      </c>
      <c r="B23" s="20">
        <v>26949</v>
      </c>
      <c r="C23" s="20">
        <v>316060</v>
      </c>
      <c r="D23" s="20">
        <v>343009</v>
      </c>
      <c r="E23" s="22">
        <v>2.63</v>
      </c>
    </row>
    <row r="24" spans="1:5" s="9" customFormat="1" ht="24" hidden="1" customHeight="1">
      <c r="A24" s="19" t="s">
        <v>26</v>
      </c>
      <c r="B24" s="20">
        <v>25208</v>
      </c>
      <c r="C24" s="20">
        <v>303662</v>
      </c>
      <c r="D24" s="20">
        <v>328870</v>
      </c>
      <c r="E24" s="22">
        <v>2.52</v>
      </c>
    </row>
    <row r="25" spans="1:5" s="9" customFormat="1" ht="26.4" customHeight="1" thickBot="1">
      <c r="A25" s="19" t="s">
        <v>27</v>
      </c>
      <c r="B25" s="20">
        <v>0</v>
      </c>
      <c r="C25" s="20">
        <v>69825</v>
      </c>
      <c r="D25" s="20">
        <v>69825</v>
      </c>
      <c r="E25" s="22">
        <v>0.53</v>
      </c>
    </row>
    <row r="26" spans="1:5" s="9" customFormat="1" ht="24" hidden="1" customHeight="1">
      <c r="A26" s="19" t="s">
        <v>16</v>
      </c>
      <c r="B26" s="20">
        <v>0</v>
      </c>
      <c r="C26" s="20">
        <v>28856</v>
      </c>
      <c r="D26" s="20">
        <v>28856</v>
      </c>
      <c r="E26" s="22">
        <v>0.22</v>
      </c>
    </row>
    <row r="27" spans="1:5" s="9" customFormat="1" ht="24" hidden="1" customHeight="1">
      <c r="A27" s="19" t="s">
        <v>28</v>
      </c>
      <c r="B27" s="20">
        <v>0</v>
      </c>
      <c r="C27" s="20">
        <v>27511</v>
      </c>
      <c r="D27" s="20">
        <v>27511</v>
      </c>
      <c r="E27" s="22">
        <v>0.21</v>
      </c>
    </row>
    <row r="28" spans="1:5" s="9" customFormat="1" ht="24" hidden="1" customHeight="1">
      <c r="A28" s="19" t="s">
        <v>13</v>
      </c>
      <c r="B28" s="20">
        <v>0</v>
      </c>
      <c r="C28" s="20">
        <v>7512</v>
      </c>
      <c r="D28" s="20">
        <v>7512</v>
      </c>
      <c r="E28" s="22">
        <v>0.06</v>
      </c>
    </row>
    <row r="29" spans="1:5" s="9" customFormat="1" ht="24" hidden="1" customHeight="1">
      <c r="A29" s="24" t="s">
        <v>14</v>
      </c>
      <c r="B29" s="25">
        <v>0</v>
      </c>
      <c r="C29" s="25">
        <v>5946</v>
      </c>
      <c r="D29" s="25">
        <v>5946</v>
      </c>
      <c r="E29" s="22">
        <v>0.04</v>
      </c>
    </row>
    <row r="30" spans="1:5" s="9" customFormat="1" ht="30" customHeight="1" thickBot="1">
      <c r="A30" s="26" t="s">
        <v>29</v>
      </c>
      <c r="B30" s="17">
        <v>394444</v>
      </c>
      <c r="C30" s="17">
        <v>5971</v>
      </c>
      <c r="D30" s="17">
        <v>400415</v>
      </c>
      <c r="E30" s="18">
        <v>3.07</v>
      </c>
    </row>
    <row r="31" spans="1:5" s="9" customFormat="1" ht="30" customHeight="1">
      <c r="A31" s="28" t="s">
        <v>10</v>
      </c>
      <c r="B31" s="20">
        <v>0</v>
      </c>
      <c r="C31" s="20">
        <v>478</v>
      </c>
      <c r="D31" s="20">
        <v>478</v>
      </c>
      <c r="E31" s="29">
        <v>0</v>
      </c>
    </row>
    <row r="32" spans="1:5" s="9" customFormat="1" ht="30" customHeight="1" thickBot="1">
      <c r="A32" s="24" t="s">
        <v>15</v>
      </c>
      <c r="B32" s="25">
        <v>394444</v>
      </c>
      <c r="C32" s="25">
        <v>5493</v>
      </c>
      <c r="D32" s="25">
        <v>399937</v>
      </c>
      <c r="E32" s="22">
        <v>3.07</v>
      </c>
    </row>
    <row r="33" spans="1:5" s="9" customFormat="1" ht="30" customHeight="1" thickBot="1">
      <c r="A33" s="26" t="s">
        <v>30</v>
      </c>
      <c r="B33" s="17">
        <v>948</v>
      </c>
      <c r="C33" s="17">
        <v>16786</v>
      </c>
      <c r="D33" s="17">
        <v>17734</v>
      </c>
      <c r="E33" s="18">
        <v>0.14000000000000001</v>
      </c>
    </row>
    <row r="34" spans="1:5" s="9" customFormat="1" ht="30" customHeight="1">
      <c r="A34" s="28" t="s">
        <v>10</v>
      </c>
      <c r="B34" s="20">
        <v>0</v>
      </c>
      <c r="C34" s="20">
        <v>6961</v>
      </c>
      <c r="D34" s="20">
        <v>6961</v>
      </c>
      <c r="E34" s="22">
        <v>0.06</v>
      </c>
    </row>
    <row r="35" spans="1:5" s="9" customFormat="1" ht="30" customHeight="1" thickBot="1">
      <c r="A35" s="24" t="s">
        <v>15</v>
      </c>
      <c r="B35" s="25">
        <v>948</v>
      </c>
      <c r="C35" s="25">
        <v>9825</v>
      </c>
      <c r="D35" s="25">
        <v>10773</v>
      </c>
      <c r="E35" s="22">
        <v>0.08</v>
      </c>
    </row>
    <row r="36" spans="1:5" s="9" customFormat="1" ht="30" customHeight="1" thickBot="1">
      <c r="A36" s="30" t="s">
        <v>31</v>
      </c>
      <c r="B36" s="17">
        <v>6232916</v>
      </c>
      <c r="C36" s="17">
        <v>6818387</v>
      </c>
      <c r="D36" s="17">
        <v>13051303</v>
      </c>
      <c r="E36" s="18">
        <v>99.99</v>
      </c>
    </row>
    <row r="37" spans="1:5" s="9" customFormat="1" ht="30" customHeight="1" thickBot="1">
      <c r="A37" s="31" t="s">
        <v>32</v>
      </c>
      <c r="B37" s="17">
        <v>0</v>
      </c>
      <c r="C37" s="17">
        <v>1577</v>
      </c>
      <c r="D37" s="17">
        <v>1577</v>
      </c>
      <c r="E37" s="32">
        <v>0.01</v>
      </c>
    </row>
    <row r="38" spans="1:5" s="9" customFormat="1" ht="24" hidden="1" customHeight="1">
      <c r="A38" s="33" t="s">
        <v>33</v>
      </c>
      <c r="B38" s="20">
        <v>0</v>
      </c>
      <c r="C38" s="20">
        <v>1577</v>
      </c>
      <c r="D38" s="20">
        <v>1577</v>
      </c>
      <c r="E38" s="29">
        <v>0.01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36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37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38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39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40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41</v>
      </c>
      <c r="B46" s="17">
        <v>6232916</v>
      </c>
      <c r="C46" s="17">
        <v>6819964</v>
      </c>
      <c r="D46" s="17">
        <v>13052880</v>
      </c>
      <c r="E46" s="18">
        <v>100</v>
      </c>
    </row>
    <row r="47" spans="1:5" ht="21" customHeight="1">
      <c r="A47" s="2" t="s">
        <v>42</v>
      </c>
      <c r="B47" s="44"/>
      <c r="C47" s="44"/>
      <c r="D47" s="44"/>
      <c r="E47" s="45"/>
    </row>
    <row r="48" spans="1:5" ht="15.6" customHeight="1">
      <c r="A48" s="46" t="s">
        <v>43</v>
      </c>
      <c r="B48" s="46"/>
      <c r="C48" s="46"/>
      <c r="D48" s="46"/>
      <c r="E48" s="46"/>
    </row>
    <row r="49" spans="1:5" ht="19.95" customHeight="1">
      <c r="A49" s="46" t="s">
        <v>44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3" t="s">
        <v>45</v>
      </c>
      <c r="B55" s="183"/>
      <c r="C55" s="183"/>
      <c r="D55" s="183"/>
      <c r="E55" s="183"/>
    </row>
    <row r="56" spans="1:5" ht="28.8" thickBot="1">
      <c r="A56" s="1"/>
      <c r="B56" s="47"/>
      <c r="C56" s="47"/>
      <c r="D56" s="185" t="s">
        <v>4</v>
      </c>
      <c r="E56" s="185"/>
    </row>
    <row r="57" spans="1:5" ht="41.4" customHeight="1">
      <c r="A57" s="177" t="s">
        <v>46</v>
      </c>
      <c r="B57" s="178"/>
      <c r="C57" s="48" t="s">
        <v>7</v>
      </c>
      <c r="D57" s="49" t="s">
        <v>47</v>
      </c>
      <c r="E57" s="50" t="s">
        <v>3</v>
      </c>
    </row>
    <row r="58" spans="1:5" ht="35.4" customHeight="1">
      <c r="A58" s="179" t="s">
        <v>48</v>
      </c>
      <c r="B58" s="51" t="s">
        <v>49</v>
      </c>
      <c r="C58" s="52">
        <f>B46</f>
        <v>6232916</v>
      </c>
      <c r="D58" s="52">
        <f>C46</f>
        <v>6819964</v>
      </c>
      <c r="E58" s="53">
        <f>C58+D58</f>
        <v>13052880</v>
      </c>
    </row>
    <row r="59" spans="1:5" ht="35.4" customHeight="1">
      <c r="A59" s="180"/>
      <c r="B59" s="51" t="s">
        <v>50</v>
      </c>
      <c r="C59" s="54">
        <f>(C58/$E$58)*100</f>
        <v>47.751270217760371</v>
      </c>
      <c r="D59" s="54">
        <f>(D58/$E$58)*100</f>
        <v>52.248729782239636</v>
      </c>
      <c r="E59" s="55">
        <f>(E58/$E$58)*100</f>
        <v>100</v>
      </c>
    </row>
    <row r="60" spans="1:5" ht="35.4" customHeight="1">
      <c r="A60" s="179" t="s">
        <v>51</v>
      </c>
      <c r="B60" s="51" t="s">
        <v>52</v>
      </c>
      <c r="C60" s="52">
        <v>6298747</v>
      </c>
      <c r="D60" s="52">
        <v>5788712</v>
      </c>
      <c r="E60" s="53">
        <v>12087459</v>
      </c>
    </row>
    <row r="61" spans="1:5" ht="35.4" customHeight="1">
      <c r="A61" s="180"/>
      <c r="B61" s="56" t="s">
        <v>50</v>
      </c>
      <c r="C61" s="54">
        <v>52.109769307180272</v>
      </c>
      <c r="D61" s="54">
        <v>47.890230692819728</v>
      </c>
      <c r="E61" s="55">
        <v>100</v>
      </c>
    </row>
    <row r="62" spans="1:5" ht="35.4" customHeight="1">
      <c r="A62" s="179" t="s">
        <v>53</v>
      </c>
      <c r="B62" s="57" t="s">
        <v>54</v>
      </c>
      <c r="C62" s="58">
        <f>C58-C60</f>
        <v>-65831</v>
      </c>
      <c r="D62" s="58">
        <f>D58-D60</f>
        <v>1031252</v>
      </c>
      <c r="E62" s="59">
        <f>E58-E60</f>
        <v>965421</v>
      </c>
    </row>
    <row r="63" spans="1:5" ht="35.4" customHeight="1" thickBot="1">
      <c r="A63" s="181"/>
      <c r="B63" s="60" t="s">
        <v>55</v>
      </c>
      <c r="C63" s="61">
        <f>(C62/C60)*100</f>
        <v>-1.0451443755400875</v>
      </c>
      <c r="D63" s="61">
        <f>(D62/D60)*100</f>
        <v>17.814878335629757</v>
      </c>
      <c r="E63" s="62">
        <f>(E62/E60)*100</f>
        <v>7.9869640095573446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0.90625" style="68" customWidth="1"/>
    <col min="8" max="16384" width="8.90625" style="68"/>
  </cols>
  <sheetData>
    <row r="1" spans="1:7" ht="30.6">
      <c r="A1" s="186" t="s">
        <v>56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57</v>
      </c>
    </row>
    <row r="5" spans="1:7" s="82" customFormat="1" ht="22.2">
      <c r="A5" s="79" t="s">
        <v>58</v>
      </c>
      <c r="B5" s="188" t="s">
        <v>59</v>
      </c>
      <c r="C5" s="189"/>
      <c r="D5" s="190" t="s">
        <v>51</v>
      </c>
      <c r="E5" s="191"/>
      <c r="F5" s="80" t="s">
        <v>60</v>
      </c>
      <c r="G5" s="81"/>
    </row>
    <row r="6" spans="1:7" s="82" customFormat="1" ht="16.8" thickBot="1">
      <c r="A6" s="83"/>
      <c r="B6" s="84" t="s">
        <v>61</v>
      </c>
      <c r="C6" s="85" t="s">
        <v>62</v>
      </c>
      <c r="D6" s="84" t="s">
        <v>61</v>
      </c>
      <c r="E6" s="86" t="s">
        <v>62</v>
      </c>
      <c r="F6" s="87" t="s">
        <v>63</v>
      </c>
      <c r="G6" s="88" t="s">
        <v>64</v>
      </c>
    </row>
    <row r="7" spans="1:7" s="82" customFormat="1" ht="24" customHeight="1" thickBot="1">
      <c r="A7" s="89" t="s">
        <v>65</v>
      </c>
      <c r="B7" s="90">
        <v>1288795</v>
      </c>
      <c r="C7" s="91">
        <v>9.8699999999999992</v>
      </c>
      <c r="D7" s="90">
        <v>946464</v>
      </c>
      <c r="E7" s="91">
        <v>7.83</v>
      </c>
      <c r="F7" s="92">
        <f t="shared" ref="F7:F46" si="0">B7-D7</f>
        <v>342331</v>
      </c>
      <c r="G7" s="93">
        <f t="shared" ref="G7:G38" si="1">(F7/D7)*100</f>
        <v>36.169468674983939</v>
      </c>
    </row>
    <row r="8" spans="1:7" s="82" customFormat="1" ht="24" customHeight="1">
      <c r="A8" s="94" t="s">
        <v>21</v>
      </c>
      <c r="B8" s="95">
        <v>178431</v>
      </c>
      <c r="C8" s="96">
        <v>1.37</v>
      </c>
      <c r="D8" s="95">
        <v>190123</v>
      </c>
      <c r="E8" s="96">
        <v>1.57</v>
      </c>
      <c r="F8" s="97">
        <f t="shared" si="0"/>
        <v>-11692</v>
      </c>
      <c r="G8" s="98">
        <f t="shared" si="1"/>
        <v>-6.1497030869489748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176304</v>
      </c>
      <c r="C10" s="104">
        <v>1.35</v>
      </c>
      <c r="D10" s="100">
        <v>176283</v>
      </c>
      <c r="E10" s="104">
        <v>1.46</v>
      </c>
      <c r="F10" s="102">
        <f t="shared" si="0"/>
        <v>21</v>
      </c>
      <c r="G10" s="105">
        <f t="shared" si="1"/>
        <v>1.1912663160940079E-2</v>
      </c>
    </row>
    <row r="11" spans="1:7" s="82" customFormat="1" ht="24" customHeight="1">
      <c r="A11" s="99" t="s">
        <v>66</v>
      </c>
      <c r="B11" s="100">
        <v>15</v>
      </c>
      <c r="C11" s="101">
        <v>0</v>
      </c>
      <c r="D11" s="100">
        <v>0</v>
      </c>
      <c r="E11" s="101">
        <v>0</v>
      </c>
      <c r="F11" s="102">
        <f t="shared" si="0"/>
        <v>15</v>
      </c>
      <c r="G11" s="103">
        <v>0</v>
      </c>
    </row>
    <row r="12" spans="1:7" s="82" customFormat="1" ht="24" customHeight="1">
      <c r="A12" s="99" t="s">
        <v>14</v>
      </c>
      <c r="B12" s="100">
        <v>2112</v>
      </c>
      <c r="C12" s="104">
        <v>0.02</v>
      </c>
      <c r="D12" s="100">
        <v>13840</v>
      </c>
      <c r="E12" s="104">
        <v>0.11</v>
      </c>
      <c r="F12" s="102">
        <f t="shared" si="0"/>
        <v>-11728</v>
      </c>
      <c r="G12" s="105">
        <f t="shared" si="1"/>
        <v>-84.739884393063576</v>
      </c>
    </row>
    <row r="13" spans="1:7" s="82" customFormat="1" ht="24" customHeight="1">
      <c r="A13" s="99" t="s">
        <v>67</v>
      </c>
      <c r="B13" s="100">
        <v>1110364</v>
      </c>
      <c r="C13" s="104">
        <v>8.5</v>
      </c>
      <c r="D13" s="100">
        <v>756341</v>
      </c>
      <c r="E13" s="104">
        <v>6.26</v>
      </c>
      <c r="F13" s="102">
        <f t="shared" si="0"/>
        <v>354023</v>
      </c>
      <c r="G13" s="105">
        <f t="shared" si="1"/>
        <v>46.807326325030644</v>
      </c>
    </row>
    <row r="14" spans="1:7" s="82" customFormat="1" ht="24" customHeight="1">
      <c r="A14" s="99" t="s">
        <v>68</v>
      </c>
      <c r="B14" s="100">
        <v>543140</v>
      </c>
      <c r="C14" s="104">
        <v>4.16</v>
      </c>
      <c r="D14" s="100">
        <v>359605</v>
      </c>
      <c r="E14" s="104">
        <v>2.98</v>
      </c>
      <c r="F14" s="102">
        <f t="shared" si="0"/>
        <v>183535</v>
      </c>
      <c r="G14" s="106">
        <f t="shared" si="1"/>
        <v>51.037944411228985</v>
      </c>
    </row>
    <row r="15" spans="1:7" s="82" customFormat="1" ht="24" customHeight="1">
      <c r="A15" s="99" t="s">
        <v>69</v>
      </c>
      <c r="B15" s="100">
        <v>566954</v>
      </c>
      <c r="C15" s="104">
        <v>4.34</v>
      </c>
      <c r="D15" s="100">
        <v>396658</v>
      </c>
      <c r="E15" s="104">
        <v>3.28</v>
      </c>
      <c r="F15" s="102">
        <f t="shared" si="0"/>
        <v>170296</v>
      </c>
      <c r="G15" s="106">
        <f t="shared" si="1"/>
        <v>42.932702731320184</v>
      </c>
    </row>
    <row r="16" spans="1:7" s="82" customFormat="1" ht="24" customHeight="1">
      <c r="A16" s="99" t="s">
        <v>13</v>
      </c>
      <c r="B16" s="100">
        <v>121</v>
      </c>
      <c r="C16" s="101">
        <v>0</v>
      </c>
      <c r="D16" s="100">
        <v>0</v>
      </c>
      <c r="E16" s="101">
        <v>0</v>
      </c>
      <c r="F16" s="102">
        <f t="shared" si="0"/>
        <v>121</v>
      </c>
      <c r="G16" s="103">
        <v>0</v>
      </c>
    </row>
    <row r="17" spans="1:7" s="82" customFormat="1" ht="24" customHeight="1" thickBot="1">
      <c r="A17" s="107" t="s">
        <v>14</v>
      </c>
      <c r="B17" s="108">
        <v>149</v>
      </c>
      <c r="C17" s="101">
        <v>0</v>
      </c>
      <c r="D17" s="108">
        <v>78</v>
      </c>
      <c r="E17" s="101">
        <v>0</v>
      </c>
      <c r="F17" s="109">
        <f t="shared" si="0"/>
        <v>71</v>
      </c>
      <c r="G17" s="110">
        <f t="shared" si="1"/>
        <v>91.025641025641022</v>
      </c>
    </row>
    <row r="18" spans="1:7" s="82" customFormat="1" ht="24" customHeight="1" thickBot="1">
      <c r="A18" s="89" t="s">
        <v>70</v>
      </c>
      <c r="B18" s="90">
        <v>11344359</v>
      </c>
      <c r="C18" s="91">
        <v>86.91</v>
      </c>
      <c r="D18" s="90">
        <v>10745755</v>
      </c>
      <c r="E18" s="91">
        <v>88.9</v>
      </c>
      <c r="F18" s="92">
        <f t="shared" si="0"/>
        <v>598604</v>
      </c>
      <c r="G18" s="93">
        <f t="shared" si="1"/>
        <v>5.5706090451531791</v>
      </c>
    </row>
    <row r="19" spans="1:7" s="82" customFormat="1" ht="24" customHeight="1">
      <c r="A19" s="94" t="s">
        <v>21</v>
      </c>
      <c r="B19" s="95">
        <v>11274534</v>
      </c>
      <c r="C19" s="96">
        <v>86.38</v>
      </c>
      <c r="D19" s="95">
        <v>10675170</v>
      </c>
      <c r="E19" s="96">
        <v>88.32</v>
      </c>
      <c r="F19" s="111">
        <f t="shared" si="0"/>
        <v>599364</v>
      </c>
      <c r="G19" s="105">
        <f t="shared" si="1"/>
        <v>5.6145616416413038</v>
      </c>
    </row>
    <row r="20" spans="1:7" s="82" customFormat="1" ht="24" customHeight="1">
      <c r="A20" s="99" t="s">
        <v>71</v>
      </c>
      <c r="B20" s="100">
        <v>1057426</v>
      </c>
      <c r="C20" s="104">
        <v>8.1</v>
      </c>
      <c r="D20" s="100">
        <v>1015815</v>
      </c>
      <c r="E20" s="104">
        <v>8.41</v>
      </c>
      <c r="F20" s="97">
        <f t="shared" si="0"/>
        <v>41611</v>
      </c>
      <c r="G20" s="105">
        <f t="shared" si="1"/>
        <v>4.0963167505894278</v>
      </c>
    </row>
    <row r="21" spans="1:7" s="82" customFormat="1" ht="24" customHeight="1">
      <c r="A21" s="99" t="s">
        <v>23</v>
      </c>
      <c r="B21" s="100">
        <v>9430852</v>
      </c>
      <c r="C21" s="104">
        <v>72.25</v>
      </c>
      <c r="D21" s="100">
        <v>8957957</v>
      </c>
      <c r="E21" s="104">
        <v>74.11</v>
      </c>
      <c r="F21" s="102">
        <f t="shared" si="0"/>
        <v>472895</v>
      </c>
      <c r="G21" s="105">
        <f t="shared" si="1"/>
        <v>5.2790496761705823</v>
      </c>
    </row>
    <row r="22" spans="1:7" s="82" customFormat="1" ht="24" customHeight="1">
      <c r="A22" s="99" t="s">
        <v>24</v>
      </c>
      <c r="B22" s="100">
        <v>114377</v>
      </c>
      <c r="C22" s="104">
        <v>0.88</v>
      </c>
      <c r="D22" s="100">
        <v>155808</v>
      </c>
      <c r="E22" s="104">
        <v>1.29</v>
      </c>
      <c r="F22" s="102">
        <f t="shared" si="0"/>
        <v>-41431</v>
      </c>
      <c r="G22" s="105">
        <f t="shared" si="1"/>
        <v>-26.591060792770588</v>
      </c>
    </row>
    <row r="23" spans="1:7" s="82" customFormat="1" ht="24" customHeight="1">
      <c r="A23" s="99" t="s">
        <v>25</v>
      </c>
      <c r="B23" s="100">
        <v>343009</v>
      </c>
      <c r="C23" s="104">
        <v>2.63</v>
      </c>
      <c r="D23" s="100">
        <v>280598</v>
      </c>
      <c r="E23" s="104">
        <v>2.3199999999999998</v>
      </c>
      <c r="F23" s="102">
        <f t="shared" si="0"/>
        <v>62411</v>
      </c>
      <c r="G23" s="105">
        <f t="shared" si="1"/>
        <v>22.242140000997868</v>
      </c>
    </row>
    <row r="24" spans="1:7" s="82" customFormat="1" ht="24" customHeight="1">
      <c r="A24" s="99" t="s">
        <v>26</v>
      </c>
      <c r="B24" s="100">
        <v>328870</v>
      </c>
      <c r="C24" s="104">
        <v>2.52</v>
      </c>
      <c r="D24" s="100">
        <v>264992</v>
      </c>
      <c r="E24" s="104">
        <v>2.19</v>
      </c>
      <c r="F24" s="102">
        <f t="shared" si="0"/>
        <v>63878</v>
      </c>
      <c r="G24" s="105">
        <f t="shared" si="1"/>
        <v>24.105633377611397</v>
      </c>
    </row>
    <row r="25" spans="1:7" s="82" customFormat="1" ht="24" customHeight="1">
      <c r="A25" s="99" t="s">
        <v>27</v>
      </c>
      <c r="B25" s="100">
        <v>69825</v>
      </c>
      <c r="C25" s="104">
        <v>0.53</v>
      </c>
      <c r="D25" s="100">
        <v>70585</v>
      </c>
      <c r="E25" s="104">
        <v>0.57999999999999996</v>
      </c>
      <c r="F25" s="102">
        <f t="shared" si="0"/>
        <v>-760</v>
      </c>
      <c r="G25" s="105">
        <f t="shared" si="1"/>
        <v>-1.0767160161507403</v>
      </c>
    </row>
    <row r="26" spans="1:7" s="82" customFormat="1" ht="24" customHeight="1">
      <c r="A26" s="99" t="s">
        <v>72</v>
      </c>
      <c r="B26" s="100">
        <v>28856</v>
      </c>
      <c r="C26" s="104">
        <v>0.22</v>
      </c>
      <c r="D26" s="100">
        <v>28427</v>
      </c>
      <c r="E26" s="104">
        <v>0.24</v>
      </c>
      <c r="F26" s="102">
        <f t="shared" si="0"/>
        <v>429</v>
      </c>
      <c r="G26" s="105">
        <f t="shared" si="1"/>
        <v>1.5091286453020016</v>
      </c>
    </row>
    <row r="27" spans="1:7" s="82" customFormat="1" ht="24" customHeight="1">
      <c r="A27" s="99" t="s">
        <v>69</v>
      </c>
      <c r="B27" s="100">
        <v>27511</v>
      </c>
      <c r="C27" s="104">
        <v>0.21</v>
      </c>
      <c r="D27" s="100">
        <v>28119</v>
      </c>
      <c r="E27" s="104">
        <v>0.23</v>
      </c>
      <c r="F27" s="102">
        <f t="shared" si="0"/>
        <v>-608</v>
      </c>
      <c r="G27" s="105">
        <f t="shared" si="1"/>
        <v>-2.1622390554429392</v>
      </c>
    </row>
    <row r="28" spans="1:7" s="82" customFormat="1" ht="24" customHeight="1">
      <c r="A28" s="99" t="s">
        <v>13</v>
      </c>
      <c r="B28" s="100">
        <v>7512</v>
      </c>
      <c r="C28" s="104">
        <v>0.06</v>
      </c>
      <c r="D28" s="100">
        <v>7788</v>
      </c>
      <c r="E28" s="104">
        <v>0.06</v>
      </c>
      <c r="F28" s="102">
        <f t="shared" si="0"/>
        <v>-276</v>
      </c>
      <c r="G28" s="112">
        <f t="shared" si="1"/>
        <v>-3.5439137134052388</v>
      </c>
    </row>
    <row r="29" spans="1:7" s="82" customFormat="1" ht="24" customHeight="1" thickBot="1">
      <c r="A29" s="107" t="s">
        <v>14</v>
      </c>
      <c r="B29" s="113">
        <v>5946</v>
      </c>
      <c r="C29" s="104">
        <v>0.04</v>
      </c>
      <c r="D29" s="113">
        <v>6251</v>
      </c>
      <c r="E29" s="104">
        <v>0.05</v>
      </c>
      <c r="F29" s="109">
        <f t="shared" si="0"/>
        <v>-305</v>
      </c>
      <c r="G29" s="112">
        <f t="shared" si="1"/>
        <v>-4.8792193249080151</v>
      </c>
    </row>
    <row r="30" spans="1:7" s="82" customFormat="1" ht="24" customHeight="1" thickBot="1">
      <c r="A30" s="89" t="s">
        <v>73</v>
      </c>
      <c r="B30" s="90">
        <v>400415</v>
      </c>
      <c r="C30" s="91">
        <v>3.07</v>
      </c>
      <c r="D30" s="90">
        <v>385256</v>
      </c>
      <c r="E30" s="91">
        <v>3.19</v>
      </c>
      <c r="F30" s="92">
        <f t="shared" si="0"/>
        <v>15159</v>
      </c>
      <c r="G30" s="93">
        <f t="shared" si="1"/>
        <v>3.9347862200718482</v>
      </c>
    </row>
    <row r="31" spans="1:7" s="82" customFormat="1" ht="24" customHeight="1">
      <c r="A31" s="94" t="s">
        <v>21</v>
      </c>
      <c r="B31" s="95">
        <v>478</v>
      </c>
      <c r="C31" s="114">
        <v>0</v>
      </c>
      <c r="D31" s="95">
        <v>54</v>
      </c>
      <c r="E31" s="114">
        <v>0</v>
      </c>
      <c r="F31" s="97">
        <f t="shared" si="0"/>
        <v>424</v>
      </c>
      <c r="G31" s="115">
        <f t="shared" si="1"/>
        <v>785.18518518518522</v>
      </c>
    </row>
    <row r="32" spans="1:7" s="82" customFormat="1" ht="24" customHeight="1" thickBot="1">
      <c r="A32" s="107" t="s">
        <v>67</v>
      </c>
      <c r="B32" s="116">
        <v>399937</v>
      </c>
      <c r="C32" s="117">
        <v>3.07</v>
      </c>
      <c r="D32" s="116">
        <v>385202</v>
      </c>
      <c r="E32" s="117">
        <v>3.19</v>
      </c>
      <c r="F32" s="102">
        <f t="shared" si="0"/>
        <v>14735</v>
      </c>
      <c r="G32" s="115">
        <f t="shared" si="1"/>
        <v>3.8252657047471197</v>
      </c>
    </row>
    <row r="33" spans="1:7" s="82" customFormat="1" ht="24" customHeight="1" thickBot="1">
      <c r="A33" s="89" t="s">
        <v>74</v>
      </c>
      <c r="B33" s="90">
        <v>17734</v>
      </c>
      <c r="C33" s="91">
        <v>0.14000000000000001</v>
      </c>
      <c r="D33" s="90">
        <v>9682</v>
      </c>
      <c r="E33" s="91">
        <v>0.08</v>
      </c>
      <c r="F33" s="92">
        <f t="shared" si="0"/>
        <v>8052</v>
      </c>
      <c r="G33" s="93">
        <f t="shared" si="1"/>
        <v>83.164635405907873</v>
      </c>
    </row>
    <row r="34" spans="1:7" s="82" customFormat="1" ht="24" customHeight="1">
      <c r="A34" s="94" t="s">
        <v>21</v>
      </c>
      <c r="B34" s="95">
        <v>6961</v>
      </c>
      <c r="C34" s="96">
        <v>0.06</v>
      </c>
      <c r="D34" s="95">
        <v>6313</v>
      </c>
      <c r="E34" s="96">
        <v>0.05</v>
      </c>
      <c r="F34" s="102">
        <f t="shared" si="0"/>
        <v>648</v>
      </c>
      <c r="G34" s="98">
        <f t="shared" si="1"/>
        <v>10.264533502296848</v>
      </c>
    </row>
    <row r="35" spans="1:7" s="82" customFormat="1" ht="24" customHeight="1" thickBot="1">
      <c r="A35" s="107" t="s">
        <v>27</v>
      </c>
      <c r="B35" s="116">
        <v>10773</v>
      </c>
      <c r="C35" s="104">
        <v>0.08</v>
      </c>
      <c r="D35" s="116">
        <v>3369</v>
      </c>
      <c r="E35" s="104">
        <v>0.03</v>
      </c>
      <c r="F35" s="102">
        <f t="shared" si="0"/>
        <v>7404</v>
      </c>
      <c r="G35" s="115">
        <f t="shared" si="1"/>
        <v>219.76847729296529</v>
      </c>
    </row>
    <row r="36" spans="1:7" s="82" customFormat="1" ht="24" customHeight="1" thickBot="1">
      <c r="A36" s="118" t="s">
        <v>75</v>
      </c>
      <c r="B36" s="90">
        <v>13051303</v>
      </c>
      <c r="C36" s="91">
        <v>99.99</v>
      </c>
      <c r="D36" s="90">
        <v>12087157</v>
      </c>
      <c r="E36" s="91">
        <v>100</v>
      </c>
      <c r="F36" s="92">
        <f t="shared" si="0"/>
        <v>964146</v>
      </c>
      <c r="G36" s="93">
        <f t="shared" si="1"/>
        <v>7.9766151792352833</v>
      </c>
    </row>
    <row r="37" spans="1:7" s="122" customFormat="1" ht="24" customHeight="1" thickBot="1">
      <c r="A37" s="119" t="s">
        <v>32</v>
      </c>
      <c r="B37" s="120">
        <v>1577</v>
      </c>
      <c r="C37" s="121">
        <v>0.01</v>
      </c>
      <c r="D37" s="120">
        <v>302</v>
      </c>
      <c r="E37" s="121">
        <v>0</v>
      </c>
      <c r="F37" s="92">
        <f t="shared" si="0"/>
        <v>1275</v>
      </c>
      <c r="G37" s="93">
        <f t="shared" si="1"/>
        <v>422.18543046357615</v>
      </c>
    </row>
    <row r="38" spans="1:7" s="82" customFormat="1" ht="24" customHeight="1">
      <c r="A38" s="123" t="s">
        <v>76</v>
      </c>
      <c r="B38" s="124">
        <v>1577</v>
      </c>
      <c r="C38" s="125">
        <v>0.01</v>
      </c>
      <c r="D38" s="124">
        <v>302</v>
      </c>
      <c r="E38" s="125">
        <v>0</v>
      </c>
      <c r="F38" s="97">
        <f t="shared" si="0"/>
        <v>1275</v>
      </c>
      <c r="G38" s="98">
        <f t="shared" si="1"/>
        <v>422.18543046357615</v>
      </c>
    </row>
    <row r="39" spans="1:7" s="82" customFormat="1" ht="24" customHeight="1">
      <c r="A39" s="99" t="s">
        <v>77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78</v>
      </c>
      <c r="B40" s="100">
        <v>0</v>
      </c>
      <c r="C40" s="126">
        <v>0</v>
      </c>
      <c r="D40" s="100">
        <v>0</v>
      </c>
      <c r="E40" s="126">
        <v>0</v>
      </c>
      <c r="F40" s="109">
        <f t="shared" si="0"/>
        <v>0</v>
      </c>
      <c r="G40" s="103">
        <v>0</v>
      </c>
    </row>
    <row r="41" spans="1:7" s="82" customFormat="1" ht="24" customHeight="1" thickBot="1">
      <c r="A41" s="107" t="s">
        <v>79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80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71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81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82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83</v>
      </c>
      <c r="B46" s="90">
        <v>13052880</v>
      </c>
      <c r="C46" s="91">
        <v>100</v>
      </c>
      <c r="D46" s="90">
        <v>12087459</v>
      </c>
      <c r="E46" s="91">
        <v>100</v>
      </c>
      <c r="F46" s="92">
        <f t="shared" si="0"/>
        <v>965421</v>
      </c>
      <c r="G46" s="93">
        <f>(F46/D46)*100</f>
        <v>7.9869640095573446</v>
      </c>
    </row>
    <row r="47" spans="1:7" s="139" customFormat="1">
      <c r="A47" s="134" t="s">
        <v>84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2"/>
      <c r="B49" s="192"/>
      <c r="C49" s="192"/>
      <c r="D49" s="192"/>
      <c r="E49" s="192"/>
      <c r="F49" s="19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B88"/>
  <sheetViews>
    <sheetView showGridLines="0" view="pageBreakPreview" topLeftCell="A13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38" width="8.6328125" style="148"/>
    <col min="39" max="39" width="8.6328125" style="145"/>
    <col min="40" max="41" width="11.81640625" style="146" customWidth="1"/>
    <col min="42" max="42" width="11.81640625" style="147" customWidth="1"/>
    <col min="43" max="45" width="8.6328125" style="146"/>
    <col min="46" max="48" width="8.6328125" style="148"/>
    <col min="49" max="49" width="10.54296875" style="148" customWidth="1"/>
    <col min="50" max="50" width="10.453125" style="148" customWidth="1"/>
    <col min="51" max="51" width="9.54296875" style="148" customWidth="1"/>
    <col min="52" max="16384" width="8.6328125" style="148"/>
  </cols>
  <sheetData>
    <row r="1" spans="1:54" ht="28.2">
      <c r="A1" s="193" t="s">
        <v>85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4"/>
      <c r="AP1" s="147" t="s">
        <v>86</v>
      </c>
      <c r="AS1" s="146" t="s">
        <v>87</v>
      </c>
    </row>
    <row r="2" spans="1:54" ht="19.95" customHeight="1">
      <c r="AM2" s="144" t="s">
        <v>88</v>
      </c>
      <c r="AN2" s="149" t="s">
        <v>89</v>
      </c>
      <c r="AO2" s="146" t="s">
        <v>90</v>
      </c>
      <c r="AP2" s="147" t="s">
        <v>91</v>
      </c>
      <c r="AQ2" s="149" t="s">
        <v>89</v>
      </c>
      <c r="AR2" s="146" t="s">
        <v>90</v>
      </c>
      <c r="AS2" s="146" t="s">
        <v>91</v>
      </c>
    </row>
    <row r="3" spans="1:54" ht="19.95" customHeight="1">
      <c r="AM3" s="145" t="s">
        <v>92</v>
      </c>
      <c r="AN3" s="146">
        <v>12523956</v>
      </c>
      <c r="AO3" s="146">
        <v>11373881</v>
      </c>
      <c r="AP3" s="147">
        <v>704021</v>
      </c>
      <c r="AQ3" s="146">
        <v>12523.956</v>
      </c>
      <c r="AR3" s="146">
        <v>11373.880999999999</v>
      </c>
      <c r="AS3" s="146">
        <v>704.02099999999996</v>
      </c>
      <c r="AT3" s="145"/>
      <c r="AV3" s="150" t="s">
        <v>93</v>
      </c>
      <c r="AW3" s="151">
        <v>1235735</v>
      </c>
      <c r="AX3" s="152">
        <v>1149087</v>
      </c>
      <c r="AY3" s="153">
        <v>86103</v>
      </c>
      <c r="AZ3" s="152">
        <f t="shared" ref="AZ3:BB34" si="0">AW3/1000</f>
        <v>1235.7349999999999</v>
      </c>
      <c r="BA3" s="152">
        <f t="shared" si="0"/>
        <v>1149.087</v>
      </c>
      <c r="BB3" s="152">
        <f t="shared" si="0"/>
        <v>86.102999999999994</v>
      </c>
    </row>
    <row r="4" spans="1:54" ht="19.95" customHeight="1">
      <c r="AM4" s="145" t="s">
        <v>94</v>
      </c>
      <c r="AN4" s="146">
        <v>9020115</v>
      </c>
      <c r="AO4" s="146">
        <v>8459595</v>
      </c>
      <c r="AP4" s="147">
        <v>347741</v>
      </c>
      <c r="AQ4" s="146">
        <v>9020.1149999999998</v>
      </c>
      <c r="AR4" s="146">
        <v>8459.5949999999993</v>
      </c>
      <c r="AS4" s="146">
        <v>347.74099999999999</v>
      </c>
      <c r="AT4" s="145" t="s">
        <v>94</v>
      </c>
      <c r="AV4" s="150" t="s">
        <v>95</v>
      </c>
      <c r="AW4" s="151">
        <v>1577800</v>
      </c>
      <c r="AX4" s="152">
        <v>1311254</v>
      </c>
      <c r="AY4" s="153">
        <v>261223</v>
      </c>
      <c r="AZ4" s="152">
        <f t="shared" si="0"/>
        <v>1577.8</v>
      </c>
      <c r="BA4" s="152">
        <f t="shared" si="0"/>
        <v>1311.2539999999999</v>
      </c>
      <c r="BB4" s="152">
        <f t="shared" si="0"/>
        <v>261.22300000000001</v>
      </c>
    </row>
    <row r="5" spans="1:54" ht="19.95" customHeight="1">
      <c r="AM5" s="145" t="s">
        <v>96</v>
      </c>
      <c r="AN5" s="146">
        <v>11713699</v>
      </c>
      <c r="AO5" s="146">
        <v>10776315</v>
      </c>
      <c r="AP5" s="147">
        <v>606026</v>
      </c>
      <c r="AQ5" s="146">
        <v>11713.699000000001</v>
      </c>
      <c r="AR5" s="146">
        <v>10776.315000000001</v>
      </c>
      <c r="AS5" s="146">
        <v>606.02599999999995</v>
      </c>
      <c r="AT5" s="145"/>
      <c r="AV5" s="150" t="s">
        <v>97</v>
      </c>
      <c r="AW5" s="151">
        <v>1910058</v>
      </c>
      <c r="AX5" s="152">
        <v>1669183</v>
      </c>
      <c r="AY5" s="153">
        <v>237751</v>
      </c>
      <c r="AZ5" s="152">
        <f t="shared" si="0"/>
        <v>1910.058</v>
      </c>
      <c r="BA5" s="152">
        <f t="shared" si="0"/>
        <v>1669.183</v>
      </c>
      <c r="BB5" s="152">
        <f t="shared" si="0"/>
        <v>237.751</v>
      </c>
    </row>
    <row r="6" spans="1:54" ht="19.95" customHeight="1">
      <c r="AM6" s="145" t="s">
        <v>98</v>
      </c>
      <c r="AN6" s="146">
        <v>11768561</v>
      </c>
      <c r="AO6" s="146">
        <v>10728918</v>
      </c>
      <c r="AP6" s="147">
        <v>652393</v>
      </c>
      <c r="AQ6" s="146">
        <v>11768.561</v>
      </c>
      <c r="AR6" s="146">
        <v>10728.918</v>
      </c>
      <c r="AS6" s="146">
        <v>652.39300000000003</v>
      </c>
      <c r="AT6" s="145"/>
      <c r="AV6" s="150" t="s">
        <v>99</v>
      </c>
      <c r="AW6" s="151">
        <v>1642499</v>
      </c>
      <c r="AX6" s="152">
        <v>1325977</v>
      </c>
      <c r="AY6" s="153">
        <v>297295</v>
      </c>
      <c r="AZ6" s="152">
        <f t="shared" si="0"/>
        <v>1642.499</v>
      </c>
      <c r="BA6" s="152">
        <f t="shared" si="0"/>
        <v>1325.9770000000001</v>
      </c>
      <c r="BB6" s="152">
        <f t="shared" si="0"/>
        <v>297.29500000000002</v>
      </c>
    </row>
    <row r="7" spans="1:54" ht="19.95" customHeight="1">
      <c r="AM7" s="145" t="s">
        <v>100</v>
      </c>
      <c r="AN7" s="146">
        <v>14520917</v>
      </c>
      <c r="AO7" s="146">
        <v>13192471</v>
      </c>
      <c r="AP7" s="147">
        <v>841324</v>
      </c>
      <c r="AQ7" s="146">
        <v>14520.916999999999</v>
      </c>
      <c r="AR7" s="146">
        <v>13192.471</v>
      </c>
      <c r="AS7" s="146">
        <v>841.32399999999996</v>
      </c>
      <c r="AT7" s="145" t="s">
        <v>100</v>
      </c>
      <c r="AV7" s="150" t="s">
        <v>101</v>
      </c>
      <c r="AW7" s="151">
        <v>1683150</v>
      </c>
      <c r="AX7" s="152">
        <v>1495026</v>
      </c>
      <c r="AY7" s="153">
        <v>188124</v>
      </c>
      <c r="AZ7" s="152">
        <f t="shared" si="0"/>
        <v>1683.15</v>
      </c>
      <c r="BA7" s="152">
        <f t="shared" si="0"/>
        <v>1495.0260000000001</v>
      </c>
      <c r="BB7" s="152">
        <f t="shared" si="0"/>
        <v>188.124</v>
      </c>
    </row>
    <row r="8" spans="1:54" ht="19.95" customHeight="1">
      <c r="AM8" s="145" t="s">
        <v>102</v>
      </c>
      <c r="AN8" s="146">
        <v>11715533</v>
      </c>
      <c r="AO8" s="146">
        <v>10698044</v>
      </c>
      <c r="AP8" s="147">
        <v>649559</v>
      </c>
      <c r="AQ8" s="146">
        <v>11715.532999999999</v>
      </c>
      <c r="AR8" s="146">
        <v>10698.044</v>
      </c>
      <c r="AS8" s="146">
        <v>649.55899999999997</v>
      </c>
      <c r="AT8" s="145"/>
      <c r="AV8" s="150" t="s">
        <v>103</v>
      </c>
      <c r="AW8" s="151">
        <v>2181734</v>
      </c>
      <c r="AX8" s="152">
        <v>1693392</v>
      </c>
      <c r="AY8" s="153">
        <v>482424</v>
      </c>
      <c r="AZ8" s="152">
        <f t="shared" si="0"/>
        <v>2181.7339999999999</v>
      </c>
      <c r="BA8" s="152">
        <f t="shared" si="0"/>
        <v>1693.3920000000001</v>
      </c>
      <c r="BB8" s="152">
        <f t="shared" si="0"/>
        <v>482.42399999999998</v>
      </c>
    </row>
    <row r="9" spans="1:54" ht="19.95" customHeight="1">
      <c r="AM9" s="145" t="s">
        <v>104</v>
      </c>
      <c r="AN9" s="146">
        <v>12890504</v>
      </c>
      <c r="AO9" s="146">
        <v>11883155</v>
      </c>
      <c r="AP9" s="147">
        <v>550857</v>
      </c>
      <c r="AQ9" s="146">
        <v>12890.504000000001</v>
      </c>
      <c r="AR9" s="146">
        <v>11883.155000000001</v>
      </c>
      <c r="AS9" s="146">
        <v>550.85699999999997</v>
      </c>
      <c r="AT9" s="145"/>
      <c r="AV9" s="150" t="s">
        <v>105</v>
      </c>
      <c r="AW9" s="151">
        <v>2431119</v>
      </c>
      <c r="AX9" s="152">
        <v>1980560</v>
      </c>
      <c r="AY9" s="153">
        <v>433023</v>
      </c>
      <c r="AZ9" s="152">
        <f t="shared" si="0"/>
        <v>2431.1190000000001</v>
      </c>
      <c r="BA9" s="152">
        <f t="shared" si="0"/>
        <v>1980.56</v>
      </c>
      <c r="BB9" s="152">
        <f t="shared" si="0"/>
        <v>433.02300000000002</v>
      </c>
    </row>
    <row r="10" spans="1:54" ht="19.95" customHeight="1">
      <c r="AM10" s="145" t="s">
        <v>106</v>
      </c>
      <c r="AN10" s="146">
        <v>12695430</v>
      </c>
      <c r="AO10" s="146">
        <v>11689761</v>
      </c>
      <c r="AP10" s="147">
        <v>619494</v>
      </c>
      <c r="AQ10" s="146">
        <v>12695.43</v>
      </c>
      <c r="AR10" s="146">
        <v>11689.761</v>
      </c>
      <c r="AS10" s="146">
        <v>619.49400000000003</v>
      </c>
      <c r="AT10" s="145" t="s">
        <v>106</v>
      </c>
      <c r="AV10" s="150" t="s">
        <v>107</v>
      </c>
      <c r="AW10" s="151">
        <v>3340846</v>
      </c>
      <c r="AX10" s="152">
        <v>2872861</v>
      </c>
      <c r="AY10" s="153">
        <v>439052</v>
      </c>
      <c r="AZ10" s="152">
        <f t="shared" si="0"/>
        <v>3340.846</v>
      </c>
      <c r="BA10" s="152">
        <f t="shared" si="0"/>
        <v>2872.8609999999999</v>
      </c>
      <c r="BB10" s="152">
        <f t="shared" si="0"/>
        <v>439.05200000000002</v>
      </c>
    </row>
    <row r="11" spans="1:54" ht="19.95" customHeight="1">
      <c r="AM11" s="145" t="s">
        <v>108</v>
      </c>
      <c r="AN11" s="146">
        <v>11656347</v>
      </c>
      <c r="AO11" s="146">
        <v>10727910</v>
      </c>
      <c r="AP11" s="147">
        <v>547766</v>
      </c>
      <c r="AQ11" s="146">
        <v>11656.347</v>
      </c>
      <c r="AR11" s="146">
        <v>10727.91</v>
      </c>
      <c r="AS11" s="146">
        <v>547.76599999999996</v>
      </c>
      <c r="AT11" s="145"/>
      <c r="AV11" s="150" t="s">
        <v>109</v>
      </c>
      <c r="AW11" s="151">
        <v>2581612</v>
      </c>
      <c r="AX11" s="152">
        <v>2293359</v>
      </c>
      <c r="AY11" s="153">
        <v>284503</v>
      </c>
      <c r="AZ11" s="152">
        <f t="shared" si="0"/>
        <v>2581.6120000000001</v>
      </c>
      <c r="BA11" s="152">
        <f t="shared" si="0"/>
        <v>2293.3589999999999</v>
      </c>
      <c r="BB11" s="152">
        <f t="shared" si="0"/>
        <v>284.50299999999999</v>
      </c>
    </row>
    <row r="12" spans="1:54" ht="19.95" customHeight="1">
      <c r="AM12" s="145" t="s">
        <v>110</v>
      </c>
      <c r="AN12" s="146">
        <v>11903546</v>
      </c>
      <c r="AO12" s="146">
        <v>11067561</v>
      </c>
      <c r="AP12" s="147">
        <v>486340</v>
      </c>
      <c r="AQ12" s="146">
        <v>11903.546</v>
      </c>
      <c r="AR12" s="146">
        <v>11067.561</v>
      </c>
      <c r="AS12" s="146">
        <v>486.34</v>
      </c>
      <c r="AT12" s="145"/>
      <c r="AV12" s="150" t="s">
        <v>111</v>
      </c>
      <c r="AW12" s="151">
        <v>3980031</v>
      </c>
      <c r="AX12" s="152">
        <v>3365183</v>
      </c>
      <c r="AY12" s="153">
        <v>558424</v>
      </c>
      <c r="AZ12" s="152">
        <f t="shared" si="0"/>
        <v>3980.0309999999999</v>
      </c>
      <c r="BA12" s="152">
        <f t="shared" si="0"/>
        <v>3365.183</v>
      </c>
      <c r="BB12" s="152">
        <f t="shared" si="0"/>
        <v>558.42399999999998</v>
      </c>
    </row>
    <row r="13" spans="1:54" ht="19.95" customHeight="1">
      <c r="AM13" s="145" t="s">
        <v>112</v>
      </c>
      <c r="AN13" s="146">
        <v>11487524</v>
      </c>
      <c r="AO13" s="146">
        <v>10741008</v>
      </c>
      <c r="AP13" s="147">
        <v>399187</v>
      </c>
      <c r="AQ13" s="146">
        <v>11487.523999999999</v>
      </c>
      <c r="AR13" s="146">
        <v>10741.008</v>
      </c>
      <c r="AS13" s="146">
        <v>399.18700000000001</v>
      </c>
      <c r="AT13" s="145" t="s">
        <v>112</v>
      </c>
      <c r="AV13" s="150" t="s">
        <v>113</v>
      </c>
      <c r="AW13" s="151">
        <v>4245477</v>
      </c>
      <c r="AX13" s="152">
        <v>3434169</v>
      </c>
      <c r="AY13" s="153">
        <v>784338</v>
      </c>
      <c r="AZ13" s="152">
        <f t="shared" si="0"/>
        <v>4245.4769999999999</v>
      </c>
      <c r="BA13" s="152">
        <f t="shared" si="0"/>
        <v>3434.1689999999999</v>
      </c>
      <c r="BB13" s="152">
        <f t="shared" si="0"/>
        <v>784.33799999999997</v>
      </c>
    </row>
    <row r="14" spans="1:54" ht="19.95" customHeight="1">
      <c r="AM14" s="145" t="s">
        <v>114</v>
      </c>
      <c r="AN14" s="146">
        <v>10888925</v>
      </c>
      <c r="AO14" s="146">
        <v>10162943</v>
      </c>
      <c r="AP14" s="147">
        <v>347454</v>
      </c>
      <c r="AQ14" s="146">
        <v>10888.924999999999</v>
      </c>
      <c r="AR14" s="146">
        <v>10162.942999999999</v>
      </c>
      <c r="AS14" s="146">
        <v>347.45400000000001</v>
      </c>
      <c r="AT14" s="145"/>
      <c r="AV14" s="150" t="s">
        <v>115</v>
      </c>
      <c r="AW14" s="151">
        <v>4083032</v>
      </c>
      <c r="AX14" s="152">
        <v>3252826</v>
      </c>
      <c r="AY14" s="153">
        <v>819943</v>
      </c>
      <c r="AZ14" s="152">
        <f t="shared" si="0"/>
        <v>4083.0320000000002</v>
      </c>
      <c r="BA14" s="152">
        <f t="shared" si="0"/>
        <v>3252.826</v>
      </c>
      <c r="BB14" s="152">
        <f t="shared" si="0"/>
        <v>819.94299999999998</v>
      </c>
    </row>
    <row r="15" spans="1:54" ht="19.95" customHeight="1">
      <c r="AM15" s="145" t="s">
        <v>116</v>
      </c>
      <c r="AN15" s="146">
        <v>17205163</v>
      </c>
      <c r="AO15" s="146">
        <v>16306900</v>
      </c>
      <c r="AP15" s="147">
        <v>500675</v>
      </c>
      <c r="AQ15" s="146">
        <v>17205.163</v>
      </c>
      <c r="AR15" s="146">
        <v>16306.9</v>
      </c>
      <c r="AS15" s="146">
        <v>500.67500000000001</v>
      </c>
      <c r="AT15" s="145"/>
      <c r="AV15" s="150" t="s">
        <v>117</v>
      </c>
      <c r="AW15" s="151">
        <v>4626743</v>
      </c>
      <c r="AX15" s="152">
        <v>3924629</v>
      </c>
      <c r="AY15" s="153">
        <v>700770</v>
      </c>
      <c r="AZ15" s="152">
        <f t="shared" si="0"/>
        <v>4626.7430000000004</v>
      </c>
      <c r="BA15" s="152">
        <f t="shared" si="0"/>
        <v>3924.6289999999999</v>
      </c>
      <c r="BB15" s="152">
        <f t="shared" si="0"/>
        <v>700.77</v>
      </c>
    </row>
    <row r="16" spans="1:54" ht="19.95" customHeight="1">
      <c r="AM16" s="145" t="s">
        <v>118</v>
      </c>
      <c r="AN16" s="146">
        <v>13659581</v>
      </c>
      <c r="AO16" s="146">
        <v>12781739</v>
      </c>
      <c r="AP16" s="147">
        <v>441207</v>
      </c>
      <c r="AQ16" s="146">
        <v>13659.581</v>
      </c>
      <c r="AR16" s="146">
        <v>12781.739</v>
      </c>
      <c r="AS16" s="146">
        <v>441.20699999999999</v>
      </c>
      <c r="AT16" s="145" t="s">
        <v>118</v>
      </c>
      <c r="AV16" s="150" t="s">
        <v>119</v>
      </c>
      <c r="AW16" s="151">
        <v>4965032</v>
      </c>
      <c r="AX16" s="152">
        <v>3760509</v>
      </c>
      <c r="AY16" s="153">
        <v>1150216</v>
      </c>
      <c r="AZ16" s="152">
        <f t="shared" si="0"/>
        <v>4965.0320000000002</v>
      </c>
      <c r="BA16" s="152">
        <f t="shared" si="0"/>
        <v>3760.509</v>
      </c>
      <c r="BB16" s="152">
        <f t="shared" si="0"/>
        <v>1150.2159999999999</v>
      </c>
    </row>
    <row r="17" spans="1:54" ht="19.95" customHeight="1">
      <c r="AM17" s="145" t="s">
        <v>120</v>
      </c>
      <c r="AN17" s="146">
        <v>14599945</v>
      </c>
      <c r="AO17" s="146">
        <v>13114019</v>
      </c>
      <c r="AP17" s="147">
        <v>771179</v>
      </c>
      <c r="AQ17" s="146">
        <v>14599.945</v>
      </c>
      <c r="AR17" s="146">
        <v>13114.019</v>
      </c>
      <c r="AS17" s="146">
        <v>771.17899999999997</v>
      </c>
      <c r="AT17" s="145"/>
      <c r="AV17" s="150" t="s">
        <v>121</v>
      </c>
      <c r="AW17" s="151">
        <v>4773622</v>
      </c>
      <c r="AX17" s="152">
        <v>3544338</v>
      </c>
      <c r="AY17" s="153">
        <v>1213345</v>
      </c>
      <c r="AZ17" s="152">
        <f t="shared" si="0"/>
        <v>4773.6220000000003</v>
      </c>
      <c r="BA17" s="152">
        <f t="shared" si="0"/>
        <v>3544.3380000000002</v>
      </c>
      <c r="BB17" s="152">
        <f t="shared" si="0"/>
        <v>1213.345</v>
      </c>
    </row>
    <row r="18" spans="1:54" ht="19.95" customHeight="1">
      <c r="AM18" s="145" t="s">
        <v>122</v>
      </c>
      <c r="AN18" s="146">
        <v>13973265</v>
      </c>
      <c r="AO18" s="146">
        <v>12679576</v>
      </c>
      <c r="AP18" s="147">
        <v>605394</v>
      </c>
      <c r="AQ18" s="146">
        <v>13973.264999999999</v>
      </c>
      <c r="AR18" s="146">
        <v>12679.575999999999</v>
      </c>
      <c r="AS18" s="146">
        <v>605.39400000000001</v>
      </c>
      <c r="AT18" s="145"/>
      <c r="AV18" s="150" t="s">
        <v>123</v>
      </c>
      <c r="AW18" s="151">
        <v>4898809</v>
      </c>
      <c r="AX18" s="152">
        <v>3708636</v>
      </c>
      <c r="AY18" s="153">
        <v>1183017</v>
      </c>
      <c r="AZ18" s="152">
        <f t="shared" si="0"/>
        <v>4898.8090000000002</v>
      </c>
      <c r="BA18" s="152">
        <f t="shared" si="0"/>
        <v>3708.636</v>
      </c>
      <c r="BB18" s="152">
        <f t="shared" si="0"/>
        <v>1183.0170000000001</v>
      </c>
    </row>
    <row r="19" spans="1:54" ht="19.95" customHeight="1">
      <c r="AM19" s="145" t="s">
        <v>124</v>
      </c>
      <c r="AN19" s="146">
        <v>12020442</v>
      </c>
      <c r="AO19" s="146">
        <v>10624448</v>
      </c>
      <c r="AP19" s="147">
        <v>748472</v>
      </c>
      <c r="AQ19" s="146">
        <v>12020.441999999999</v>
      </c>
      <c r="AR19" s="146">
        <v>10624.448</v>
      </c>
      <c r="AS19" s="146">
        <v>748.47199999999998</v>
      </c>
      <c r="AT19" s="145" t="s">
        <v>124</v>
      </c>
      <c r="AV19" s="150" t="s">
        <v>125</v>
      </c>
      <c r="AW19" s="151">
        <v>5773305</v>
      </c>
      <c r="AX19" s="152">
        <v>5006039</v>
      </c>
      <c r="AY19" s="153">
        <v>759679</v>
      </c>
      <c r="AZ19" s="152">
        <f t="shared" si="0"/>
        <v>5773.3050000000003</v>
      </c>
      <c r="BA19" s="152">
        <f t="shared" si="0"/>
        <v>5006.0389999999998</v>
      </c>
      <c r="BB19" s="152">
        <f t="shared" si="0"/>
        <v>759.67899999999997</v>
      </c>
    </row>
    <row r="20" spans="1:54" ht="19.95" customHeight="1">
      <c r="AM20" s="145" t="s">
        <v>126</v>
      </c>
      <c r="AN20" s="154">
        <v>11432368</v>
      </c>
      <c r="AO20" s="154">
        <v>10364627</v>
      </c>
      <c r="AP20" s="147">
        <v>620047</v>
      </c>
      <c r="AQ20" s="146">
        <v>11432.368</v>
      </c>
      <c r="AR20" s="146">
        <v>10364.627</v>
      </c>
      <c r="AS20" s="146">
        <v>620.04700000000003</v>
      </c>
      <c r="AT20" s="145"/>
      <c r="AV20" s="150" t="s">
        <v>127</v>
      </c>
      <c r="AW20" s="151">
        <v>6350635</v>
      </c>
      <c r="AX20" s="152">
        <v>4892798</v>
      </c>
      <c r="AY20" s="153">
        <v>1441170</v>
      </c>
      <c r="AZ20" s="152">
        <f t="shared" si="0"/>
        <v>6350.6350000000002</v>
      </c>
      <c r="BA20" s="152">
        <f t="shared" si="0"/>
        <v>4892.7979999999998</v>
      </c>
      <c r="BB20" s="152">
        <f t="shared" si="0"/>
        <v>1441.17</v>
      </c>
    </row>
    <row r="21" spans="1:54" ht="19.95" customHeight="1">
      <c r="AM21" s="145" t="s">
        <v>128</v>
      </c>
      <c r="AN21" s="146">
        <v>12755431</v>
      </c>
      <c r="AO21" s="146">
        <v>11467656</v>
      </c>
      <c r="AP21" s="147">
        <v>700966</v>
      </c>
      <c r="AQ21" s="146">
        <v>12755.431</v>
      </c>
      <c r="AR21" s="146">
        <v>11467.656000000001</v>
      </c>
      <c r="AS21" s="146">
        <v>700.96600000000001</v>
      </c>
      <c r="AT21" s="145"/>
      <c r="AV21" s="150" t="s">
        <v>129</v>
      </c>
      <c r="AW21" s="151">
        <v>7029569</v>
      </c>
      <c r="AX21" s="152">
        <v>5576623</v>
      </c>
      <c r="AY21" s="153">
        <v>1437864</v>
      </c>
      <c r="AZ21" s="152">
        <f t="shared" si="0"/>
        <v>7029.5690000000004</v>
      </c>
      <c r="BA21" s="152">
        <f t="shared" si="0"/>
        <v>5576.6229999999996</v>
      </c>
      <c r="BB21" s="152">
        <f t="shared" si="0"/>
        <v>1437.864</v>
      </c>
    </row>
    <row r="22" spans="1:54" ht="19.95" customHeight="1">
      <c r="AM22" s="145" t="s">
        <v>130</v>
      </c>
      <c r="AN22" s="146">
        <v>12013190</v>
      </c>
      <c r="AO22" s="146">
        <v>11016323</v>
      </c>
      <c r="AP22" s="147">
        <v>529477</v>
      </c>
      <c r="AQ22" s="146">
        <v>12013.19</v>
      </c>
      <c r="AR22" s="146">
        <v>11016.323</v>
      </c>
      <c r="AS22" s="146">
        <v>529.47699999999998</v>
      </c>
      <c r="AT22" s="145" t="s">
        <v>130</v>
      </c>
      <c r="AV22" s="150" t="s">
        <v>131</v>
      </c>
      <c r="AW22" s="151">
        <v>7041978</v>
      </c>
      <c r="AX22" s="152">
        <v>5826624</v>
      </c>
      <c r="AY22" s="153">
        <v>1185914</v>
      </c>
      <c r="AZ22" s="152">
        <f t="shared" si="0"/>
        <v>7041.9780000000001</v>
      </c>
      <c r="BA22" s="152">
        <f t="shared" si="0"/>
        <v>5826.6239999999998</v>
      </c>
      <c r="BB22" s="152">
        <f t="shared" si="0"/>
        <v>1185.914</v>
      </c>
    </row>
    <row r="23" spans="1:54" ht="19.95" customHeight="1">
      <c r="AM23" s="145" t="s">
        <v>132</v>
      </c>
      <c r="AN23" s="154">
        <v>14535390</v>
      </c>
      <c r="AO23" s="154">
        <v>13367321</v>
      </c>
      <c r="AP23" s="155">
        <v>672338</v>
      </c>
      <c r="AQ23" s="146">
        <v>14535.39</v>
      </c>
      <c r="AR23" s="146">
        <v>13367.321</v>
      </c>
      <c r="AS23" s="146">
        <v>672.33799999999997</v>
      </c>
      <c r="AT23" s="145"/>
      <c r="AV23" s="150" t="s">
        <v>133</v>
      </c>
      <c r="AW23" s="151">
        <v>7208957</v>
      </c>
      <c r="AX23" s="152">
        <v>6304659</v>
      </c>
      <c r="AY23" s="153">
        <v>873851</v>
      </c>
      <c r="AZ23" s="152">
        <f t="shared" si="0"/>
        <v>7208.9570000000003</v>
      </c>
      <c r="BA23" s="152">
        <f t="shared" si="0"/>
        <v>6304.6589999999997</v>
      </c>
      <c r="BB23" s="152">
        <f t="shared" si="0"/>
        <v>873.851</v>
      </c>
    </row>
    <row r="24" spans="1:54" ht="19.95" customHeight="1">
      <c r="AM24" s="145" t="s">
        <v>134</v>
      </c>
      <c r="AN24" s="146">
        <v>13986038</v>
      </c>
      <c r="AO24" s="146">
        <v>12836457</v>
      </c>
      <c r="AP24" s="147">
        <v>640597</v>
      </c>
      <c r="AQ24" s="146">
        <v>13986.038</v>
      </c>
      <c r="AR24" s="146">
        <v>12836.457</v>
      </c>
      <c r="AS24" s="146">
        <v>640.59699999999998</v>
      </c>
      <c r="AT24" s="145"/>
      <c r="AV24" s="150" t="s">
        <v>135</v>
      </c>
      <c r="AW24" s="151">
        <v>7654289</v>
      </c>
      <c r="AX24" s="152">
        <v>6153711</v>
      </c>
      <c r="AY24" s="153">
        <v>1452401</v>
      </c>
      <c r="AZ24" s="152">
        <f t="shared" si="0"/>
        <v>7654.2889999999998</v>
      </c>
      <c r="BA24" s="152">
        <f t="shared" si="0"/>
        <v>6153.7110000000002</v>
      </c>
      <c r="BB24" s="152">
        <f t="shared" si="0"/>
        <v>1452.4010000000001</v>
      </c>
    </row>
    <row r="25" spans="1:54" ht="19.95" customHeight="1">
      <c r="AM25" s="145" t="s">
        <v>136</v>
      </c>
      <c r="AN25" s="146">
        <v>12828289</v>
      </c>
      <c r="AO25" s="146">
        <v>12047414</v>
      </c>
      <c r="AP25" s="147">
        <v>441537</v>
      </c>
      <c r="AQ25" s="146">
        <v>12828.289000000001</v>
      </c>
      <c r="AR25" s="146">
        <v>12047.414000000001</v>
      </c>
      <c r="AS25" s="146">
        <v>441.53699999999998</v>
      </c>
      <c r="AT25" s="145" t="s">
        <v>136</v>
      </c>
      <c r="AV25" s="150" t="s">
        <v>137</v>
      </c>
      <c r="AW25" s="151">
        <v>5826558</v>
      </c>
      <c r="AX25" s="152">
        <v>4313923</v>
      </c>
      <c r="AY25" s="153">
        <v>1473252</v>
      </c>
      <c r="AZ25" s="152">
        <f t="shared" si="0"/>
        <v>5826.558</v>
      </c>
      <c r="BA25" s="152">
        <f t="shared" si="0"/>
        <v>4313.9229999999998</v>
      </c>
      <c r="BB25" s="152">
        <f t="shared" si="0"/>
        <v>1473.252</v>
      </c>
    </row>
    <row r="26" spans="1:54" ht="19.95" customHeight="1">
      <c r="AM26" s="145" t="s">
        <v>138</v>
      </c>
      <c r="AN26" s="146">
        <v>13239672</v>
      </c>
      <c r="AO26" s="146">
        <v>12483620</v>
      </c>
      <c r="AP26" s="147">
        <v>288851</v>
      </c>
      <c r="AQ26" s="146">
        <v>13239.672</v>
      </c>
      <c r="AR26" s="146">
        <v>12483.62</v>
      </c>
      <c r="AS26" s="146">
        <v>288.851</v>
      </c>
      <c r="AT26" s="145"/>
      <c r="AV26" s="150" t="s">
        <v>139</v>
      </c>
      <c r="AW26" s="151">
        <v>8841649</v>
      </c>
      <c r="AX26" s="152">
        <v>6423127</v>
      </c>
      <c r="AY26" s="153">
        <v>2386212</v>
      </c>
      <c r="AZ26" s="152">
        <f t="shared" si="0"/>
        <v>8841.6489999999994</v>
      </c>
      <c r="BA26" s="152">
        <f t="shared" si="0"/>
        <v>6423.1270000000004</v>
      </c>
      <c r="BB26" s="152">
        <f t="shared" si="0"/>
        <v>2386.212</v>
      </c>
    </row>
    <row r="27" spans="1:54" ht="19.95" customHeight="1">
      <c r="AM27" s="145" t="s">
        <v>140</v>
      </c>
      <c r="AN27" s="146">
        <v>15149333</v>
      </c>
      <c r="AO27" s="146">
        <v>14134246</v>
      </c>
      <c r="AP27" s="147">
        <v>523034</v>
      </c>
      <c r="AQ27" s="146">
        <v>15149.333000000001</v>
      </c>
      <c r="AR27" s="146">
        <v>14134.245999999999</v>
      </c>
      <c r="AS27" s="146">
        <v>523.03399999999999</v>
      </c>
      <c r="AT27" s="156"/>
      <c r="AV27" s="150" t="s">
        <v>141</v>
      </c>
      <c r="AW27" s="151">
        <v>6997763</v>
      </c>
      <c r="AX27" s="152">
        <v>4793839</v>
      </c>
      <c r="AY27" s="153">
        <v>1954145</v>
      </c>
      <c r="AZ27" s="152">
        <f t="shared" si="0"/>
        <v>6997.7629999999999</v>
      </c>
      <c r="BA27" s="152">
        <f t="shared" si="0"/>
        <v>4793.8389999999999</v>
      </c>
      <c r="BB27" s="152">
        <f t="shared" si="0"/>
        <v>1954.145</v>
      </c>
    </row>
    <row r="28" spans="1:54" ht="19.95" customHeight="1">
      <c r="AM28" s="145" t="s">
        <v>142</v>
      </c>
      <c r="AN28" s="146">
        <v>9956771</v>
      </c>
      <c r="AO28" s="146">
        <v>9383149</v>
      </c>
      <c r="AP28" s="147">
        <v>316338</v>
      </c>
      <c r="AQ28" s="146">
        <v>9956.7710000000006</v>
      </c>
      <c r="AR28" s="146">
        <v>9383.1489999999994</v>
      </c>
      <c r="AS28" s="146">
        <v>316.33800000000002</v>
      </c>
      <c r="AT28" s="156" t="s">
        <v>142</v>
      </c>
      <c r="AV28" s="150" t="s">
        <v>143</v>
      </c>
      <c r="AW28" s="151">
        <v>8686972.5</v>
      </c>
      <c r="AX28" s="152">
        <v>5808833</v>
      </c>
      <c r="AY28" s="153">
        <v>2623982</v>
      </c>
      <c r="AZ28" s="152">
        <f t="shared" si="0"/>
        <v>8686.9724999999999</v>
      </c>
      <c r="BA28" s="152">
        <f t="shared" si="0"/>
        <v>5808.8329999999996</v>
      </c>
      <c r="BB28" s="152">
        <f t="shared" si="0"/>
        <v>2623.982</v>
      </c>
    </row>
    <row r="29" spans="1:54" ht="19.8" customHeight="1">
      <c r="AM29" s="145" t="s">
        <v>144</v>
      </c>
      <c r="AN29" s="146">
        <v>14340478</v>
      </c>
      <c r="AO29" s="146">
        <v>13514628</v>
      </c>
      <c r="AP29" s="147">
        <v>475403</v>
      </c>
      <c r="AQ29" s="146">
        <v>14340.477999999999</v>
      </c>
      <c r="AR29" s="146">
        <v>13514.628000000001</v>
      </c>
      <c r="AS29" s="146">
        <v>475.40300000000002</v>
      </c>
      <c r="AT29" s="156"/>
      <c r="AV29" s="150" t="s">
        <v>145</v>
      </c>
      <c r="AW29" s="151">
        <v>8325877</v>
      </c>
      <c r="AX29" s="152">
        <v>5494503</v>
      </c>
      <c r="AY29" s="153">
        <v>2561059</v>
      </c>
      <c r="AZ29" s="152">
        <f t="shared" si="0"/>
        <v>8325.8770000000004</v>
      </c>
      <c r="BA29" s="152">
        <f t="shared" si="0"/>
        <v>5494.5029999999997</v>
      </c>
      <c r="BB29" s="152">
        <f t="shared" si="0"/>
        <v>2561.0590000000002</v>
      </c>
    </row>
    <row r="30" spans="1:54" ht="19.95" customHeight="1">
      <c r="AM30" s="145" t="s">
        <v>146</v>
      </c>
      <c r="AN30" s="146">
        <v>13738212</v>
      </c>
      <c r="AO30" s="146">
        <v>12873806</v>
      </c>
      <c r="AP30" s="147">
        <v>448767</v>
      </c>
      <c r="AQ30" s="146">
        <v>14340.477999999999</v>
      </c>
      <c r="AR30" s="146">
        <v>13514.628000000001</v>
      </c>
      <c r="AS30" s="146">
        <v>475.40300000000002</v>
      </c>
      <c r="AT30" s="156"/>
      <c r="AV30" s="150" t="s">
        <v>147</v>
      </c>
      <c r="AW30" s="151">
        <v>8902470</v>
      </c>
      <c r="AX30" s="152">
        <v>6242920</v>
      </c>
      <c r="AY30" s="153">
        <v>2218953</v>
      </c>
      <c r="AZ30" s="152">
        <f t="shared" si="0"/>
        <v>8902.4699999999993</v>
      </c>
      <c r="BA30" s="152">
        <f t="shared" si="0"/>
        <v>6242.92</v>
      </c>
      <c r="BB30" s="152">
        <f t="shared" si="0"/>
        <v>2218.953</v>
      </c>
    </row>
    <row r="31" spans="1:54" s="158" customFormat="1" ht="17.399999999999999">
      <c r="A31" s="157"/>
      <c r="AM31" s="156" t="s">
        <v>148</v>
      </c>
      <c r="AN31" s="159">
        <v>13881805</v>
      </c>
      <c r="AO31" s="160">
        <v>12778061</v>
      </c>
      <c r="AP31" s="161">
        <v>761508</v>
      </c>
      <c r="AQ31" s="160">
        <f t="shared" ref="AQ31:AS40" si="1">AN31/1000</f>
        <v>13881.805</v>
      </c>
      <c r="AR31" s="160">
        <f t="shared" si="1"/>
        <v>12778.061</v>
      </c>
      <c r="AS31" s="160">
        <f t="shared" si="1"/>
        <v>761.50800000000004</v>
      </c>
      <c r="AT31" s="156" t="s">
        <v>148</v>
      </c>
      <c r="AV31" s="162" t="s">
        <v>149</v>
      </c>
      <c r="AW31" s="163">
        <v>10184486.5</v>
      </c>
      <c r="AX31" s="164">
        <v>6412308</v>
      </c>
      <c r="AY31" s="165">
        <v>3209750</v>
      </c>
      <c r="AZ31" s="164">
        <f t="shared" si="0"/>
        <v>10184.486500000001</v>
      </c>
      <c r="BA31" s="164">
        <f t="shared" si="0"/>
        <v>6412.308</v>
      </c>
      <c r="BB31" s="164">
        <f t="shared" si="0"/>
        <v>3209.75</v>
      </c>
    </row>
    <row r="32" spans="1:54" ht="17.399999999999999">
      <c r="A32" s="166"/>
      <c r="AM32" s="156" t="s">
        <v>150</v>
      </c>
      <c r="AN32" s="159">
        <v>14408177</v>
      </c>
      <c r="AO32" s="160">
        <v>13369029</v>
      </c>
      <c r="AP32" s="161">
        <v>610362</v>
      </c>
      <c r="AQ32" s="160">
        <f t="shared" si="1"/>
        <v>14408.177</v>
      </c>
      <c r="AR32" s="160">
        <f t="shared" si="1"/>
        <v>13369.029</v>
      </c>
      <c r="AS32" s="160">
        <f t="shared" si="1"/>
        <v>610.36199999999997</v>
      </c>
      <c r="AT32" s="156"/>
      <c r="AV32" s="150" t="s">
        <v>151</v>
      </c>
      <c r="AW32" s="151">
        <v>7444372</v>
      </c>
      <c r="AX32" s="152">
        <v>5438541</v>
      </c>
      <c r="AY32" s="153">
        <v>1767400</v>
      </c>
      <c r="AZ32" s="152">
        <f t="shared" si="0"/>
        <v>7444.3720000000003</v>
      </c>
      <c r="BA32" s="152">
        <f t="shared" si="0"/>
        <v>5438.5410000000002</v>
      </c>
      <c r="BB32" s="152">
        <f t="shared" si="0"/>
        <v>1767.4</v>
      </c>
    </row>
    <row r="33" spans="1:54" ht="17.399999999999999">
      <c r="A33" s="166"/>
      <c r="B33" s="167"/>
      <c r="C33" s="167"/>
      <c r="D33" s="167"/>
      <c r="E33" s="167"/>
      <c r="AM33" s="156" t="s">
        <v>152</v>
      </c>
      <c r="AN33" s="146">
        <v>16289604</v>
      </c>
      <c r="AO33" s="146">
        <v>15260742</v>
      </c>
      <c r="AP33" s="147">
        <v>612321</v>
      </c>
      <c r="AQ33" s="160">
        <f t="shared" si="1"/>
        <v>16289.603999999999</v>
      </c>
      <c r="AR33" s="160">
        <f t="shared" si="1"/>
        <v>15260.742</v>
      </c>
      <c r="AS33" s="160">
        <f t="shared" si="1"/>
        <v>612.32100000000003</v>
      </c>
      <c r="AT33" s="156"/>
      <c r="AV33" s="150" t="s">
        <v>153</v>
      </c>
      <c r="AW33" s="151">
        <v>9283019</v>
      </c>
      <c r="AX33" s="152">
        <v>6598816</v>
      </c>
      <c r="AY33" s="153">
        <v>2403579</v>
      </c>
      <c r="AZ33" s="152">
        <f t="shared" si="0"/>
        <v>9283.0190000000002</v>
      </c>
      <c r="BA33" s="152">
        <f t="shared" si="0"/>
        <v>6598.8159999999998</v>
      </c>
      <c r="BB33" s="152">
        <f t="shared" si="0"/>
        <v>2403.5790000000002</v>
      </c>
    </row>
    <row r="34" spans="1:54">
      <c r="AM34" s="156" t="s">
        <v>154</v>
      </c>
      <c r="AN34" s="146">
        <v>16054541</v>
      </c>
      <c r="AO34" s="146">
        <v>14640310</v>
      </c>
      <c r="AP34" s="147">
        <v>964876</v>
      </c>
      <c r="AQ34" s="160">
        <f t="shared" si="1"/>
        <v>16054.540999999999</v>
      </c>
      <c r="AR34" s="160">
        <f t="shared" si="1"/>
        <v>14640.31</v>
      </c>
      <c r="AS34" s="160">
        <f t="shared" si="1"/>
        <v>964.87599999999998</v>
      </c>
      <c r="AT34" s="156" t="s">
        <v>154</v>
      </c>
      <c r="AV34" s="150" t="s">
        <v>155</v>
      </c>
      <c r="AW34" s="151">
        <v>10309281.5</v>
      </c>
      <c r="AX34" s="152">
        <v>6878062</v>
      </c>
      <c r="AY34" s="153">
        <v>3022730</v>
      </c>
      <c r="AZ34" s="152">
        <f t="shared" si="0"/>
        <v>10309.281499999999</v>
      </c>
      <c r="BA34" s="152">
        <f t="shared" si="0"/>
        <v>6878.0619999999999</v>
      </c>
      <c r="BB34" s="152">
        <f t="shared" si="0"/>
        <v>3022.73</v>
      </c>
    </row>
    <row r="35" spans="1:54">
      <c r="AM35" s="156" t="s">
        <v>156</v>
      </c>
      <c r="AN35" s="146">
        <v>13411941</v>
      </c>
      <c r="AO35" s="146">
        <v>12407145</v>
      </c>
      <c r="AP35" s="147">
        <v>563239</v>
      </c>
      <c r="AQ35" s="146">
        <f t="shared" si="1"/>
        <v>13411.941000000001</v>
      </c>
      <c r="AR35" s="146">
        <f t="shared" si="1"/>
        <v>12407.145</v>
      </c>
      <c r="AS35" s="146">
        <f t="shared" si="1"/>
        <v>563.23900000000003</v>
      </c>
      <c r="AT35" s="156"/>
      <c r="AV35" s="150" t="s">
        <v>157</v>
      </c>
      <c r="AW35" s="151">
        <v>7194504</v>
      </c>
      <c r="AX35" s="152">
        <v>5497460</v>
      </c>
      <c r="AY35" s="153">
        <v>1439145</v>
      </c>
      <c r="AZ35" s="152">
        <v>7194.5039999999999</v>
      </c>
      <c r="BA35" s="152">
        <v>5497.46</v>
      </c>
      <c r="BB35" s="152">
        <v>1439.145</v>
      </c>
    </row>
    <row r="36" spans="1:54">
      <c r="AM36" s="156" t="s">
        <v>158</v>
      </c>
      <c r="AN36" s="146">
        <v>13160733</v>
      </c>
      <c r="AO36" s="146">
        <v>12085445</v>
      </c>
      <c r="AP36" s="147">
        <v>719444</v>
      </c>
      <c r="AQ36" s="146">
        <f t="shared" si="1"/>
        <v>13160.733</v>
      </c>
      <c r="AR36" s="146">
        <f t="shared" si="1"/>
        <v>12085.445</v>
      </c>
      <c r="AS36" s="146">
        <f t="shared" si="1"/>
        <v>719.44399999999996</v>
      </c>
      <c r="AT36" s="156"/>
      <c r="AV36" s="150" t="s">
        <v>159</v>
      </c>
      <c r="AW36" s="151">
        <v>10502584</v>
      </c>
      <c r="AX36" s="152">
        <v>6497490</v>
      </c>
      <c r="AY36" s="153">
        <v>3535101</v>
      </c>
      <c r="AZ36" s="152">
        <f t="shared" ref="AZ36:BB58" si="2">AW36/1000</f>
        <v>10502.584000000001</v>
      </c>
      <c r="BA36" s="152">
        <f t="shared" si="2"/>
        <v>6497.49</v>
      </c>
      <c r="BB36" s="152">
        <f t="shared" si="2"/>
        <v>3535.1010000000001</v>
      </c>
    </row>
    <row r="37" spans="1:54">
      <c r="AM37" s="156" t="s">
        <v>160</v>
      </c>
      <c r="AN37" s="146">
        <v>11892248</v>
      </c>
      <c r="AO37" s="146">
        <v>10928330</v>
      </c>
      <c r="AP37" s="147">
        <v>588100</v>
      </c>
      <c r="AQ37" s="146">
        <f t="shared" si="1"/>
        <v>11892.248</v>
      </c>
      <c r="AR37" s="146">
        <f t="shared" si="1"/>
        <v>10928.33</v>
      </c>
      <c r="AS37" s="146">
        <f t="shared" si="1"/>
        <v>588.1</v>
      </c>
      <c r="AT37" s="156" t="s">
        <v>160</v>
      </c>
      <c r="AV37" s="150" t="s">
        <v>161</v>
      </c>
      <c r="AW37" s="151">
        <v>7949826</v>
      </c>
      <c r="AX37" s="152">
        <v>5132908</v>
      </c>
      <c r="AY37" s="153">
        <v>2629195</v>
      </c>
      <c r="AZ37" s="152">
        <f t="shared" si="2"/>
        <v>7949.826</v>
      </c>
      <c r="BA37" s="152">
        <f t="shared" si="2"/>
        <v>5132.9080000000004</v>
      </c>
      <c r="BB37" s="152">
        <f t="shared" si="2"/>
        <v>2629.1950000000002</v>
      </c>
    </row>
    <row r="38" spans="1:54">
      <c r="AM38" s="156" t="s">
        <v>162</v>
      </c>
      <c r="AN38" s="146">
        <v>13723920</v>
      </c>
      <c r="AO38" s="146">
        <v>12592201</v>
      </c>
      <c r="AP38" s="147">
        <v>626752</v>
      </c>
      <c r="AQ38" s="146">
        <f t="shared" si="1"/>
        <v>13723.92</v>
      </c>
      <c r="AR38" s="146">
        <f t="shared" si="1"/>
        <v>12592.200999999999</v>
      </c>
      <c r="AS38" s="146">
        <f t="shared" si="1"/>
        <v>626.75199999999995</v>
      </c>
      <c r="AT38" s="156"/>
      <c r="AV38" s="150" t="s">
        <v>163</v>
      </c>
      <c r="AW38" s="151">
        <v>9903783</v>
      </c>
      <c r="AX38" s="152">
        <v>6552712</v>
      </c>
      <c r="AY38" s="153">
        <v>2946655</v>
      </c>
      <c r="AZ38" s="152">
        <f t="shared" si="2"/>
        <v>9903.7829999999994</v>
      </c>
      <c r="BA38" s="152">
        <f t="shared" si="2"/>
        <v>6552.7120000000004</v>
      </c>
      <c r="BB38" s="152">
        <f t="shared" si="2"/>
        <v>2946.6550000000002</v>
      </c>
    </row>
    <row r="39" spans="1:54">
      <c r="AM39" s="145" t="s">
        <v>164</v>
      </c>
      <c r="AN39" s="146">
        <v>15057259</v>
      </c>
      <c r="AO39" s="146">
        <v>13383339</v>
      </c>
      <c r="AP39" s="147">
        <v>1113615</v>
      </c>
      <c r="AQ39" s="146">
        <f t="shared" si="1"/>
        <v>15057.259</v>
      </c>
      <c r="AR39" s="146">
        <f t="shared" si="1"/>
        <v>13383.339</v>
      </c>
      <c r="AS39" s="146">
        <f t="shared" si="1"/>
        <v>1113.615</v>
      </c>
      <c r="AV39" s="150" t="s">
        <v>165</v>
      </c>
      <c r="AW39" s="151">
        <v>8984460</v>
      </c>
      <c r="AX39" s="152">
        <v>6130528</v>
      </c>
      <c r="AY39" s="153">
        <v>2500651</v>
      </c>
      <c r="AZ39" s="152">
        <f t="shared" si="2"/>
        <v>8984.4599999999991</v>
      </c>
      <c r="BA39" s="152">
        <f t="shared" si="2"/>
        <v>6130.5280000000002</v>
      </c>
      <c r="BB39" s="152">
        <f t="shared" si="2"/>
        <v>2500.6509999999998</v>
      </c>
    </row>
    <row r="40" spans="1:54">
      <c r="AM40" s="145" t="s">
        <v>166</v>
      </c>
      <c r="AN40" s="146">
        <v>10309360</v>
      </c>
      <c r="AO40" s="146">
        <v>9413587</v>
      </c>
      <c r="AP40" s="147">
        <v>674685</v>
      </c>
      <c r="AQ40" s="146">
        <f t="shared" si="1"/>
        <v>10309.36</v>
      </c>
      <c r="AR40" s="146">
        <f t="shared" si="1"/>
        <v>9413.5869999999995</v>
      </c>
      <c r="AS40" s="146">
        <f t="shared" si="1"/>
        <v>674.68499999999995</v>
      </c>
      <c r="AT40" s="148" t="s">
        <v>166</v>
      </c>
      <c r="AV40" s="150" t="s">
        <v>167</v>
      </c>
      <c r="AW40" s="151">
        <v>8927024</v>
      </c>
      <c r="AX40" s="152">
        <v>5925206</v>
      </c>
      <c r="AY40" s="153">
        <v>2618623</v>
      </c>
      <c r="AZ40" s="152">
        <f t="shared" si="2"/>
        <v>8927.0239999999994</v>
      </c>
      <c r="BA40" s="152">
        <f t="shared" si="2"/>
        <v>5925.2060000000001</v>
      </c>
      <c r="BB40" s="152">
        <f t="shared" si="2"/>
        <v>2618.623</v>
      </c>
    </row>
    <row r="41" spans="1:54">
      <c r="AM41" s="145" t="s">
        <v>168</v>
      </c>
      <c r="AN41" s="146">
        <v>13953181</v>
      </c>
      <c r="AO41" s="146">
        <v>12408257</v>
      </c>
      <c r="AP41" s="147">
        <v>1138152</v>
      </c>
      <c r="AQ41" s="146">
        <v>13953.181</v>
      </c>
      <c r="AR41" s="146">
        <v>12408.257</v>
      </c>
      <c r="AS41" s="146">
        <v>1138.152</v>
      </c>
      <c r="AV41" s="150" t="s">
        <v>169</v>
      </c>
      <c r="AW41" s="151">
        <v>9138928</v>
      </c>
      <c r="AX41" s="152">
        <v>5782702</v>
      </c>
      <c r="AY41" s="153">
        <v>2849656</v>
      </c>
      <c r="AZ41" s="152">
        <f t="shared" si="2"/>
        <v>9138.9279999999999</v>
      </c>
      <c r="BA41" s="152">
        <f t="shared" si="2"/>
        <v>5782.7020000000002</v>
      </c>
      <c r="BB41" s="152">
        <f t="shared" si="2"/>
        <v>2849.6559999999999</v>
      </c>
    </row>
    <row r="42" spans="1:54">
      <c r="AM42" s="145" t="s">
        <v>170</v>
      </c>
      <c r="AN42" s="146">
        <v>12325603</v>
      </c>
      <c r="AO42" s="146">
        <v>11245394</v>
      </c>
      <c r="AP42" s="147">
        <v>716530</v>
      </c>
      <c r="AQ42" s="146">
        <v>12325.602999999999</v>
      </c>
      <c r="AR42" s="146">
        <v>11245.394</v>
      </c>
      <c r="AS42" s="146">
        <v>716.53</v>
      </c>
      <c r="AV42" s="150" t="s">
        <v>171</v>
      </c>
      <c r="AW42" s="151">
        <v>8746229</v>
      </c>
      <c r="AX42" s="152">
        <v>6085706</v>
      </c>
      <c r="AY42" s="153">
        <v>2071806</v>
      </c>
      <c r="AZ42" s="152">
        <f t="shared" si="2"/>
        <v>8746.2289999999994</v>
      </c>
      <c r="BA42" s="152">
        <f t="shared" si="2"/>
        <v>6085.7060000000001</v>
      </c>
      <c r="BB42" s="152">
        <f t="shared" si="2"/>
        <v>2071.806</v>
      </c>
    </row>
    <row r="43" spans="1:54">
      <c r="AM43" s="145" t="s">
        <v>172</v>
      </c>
      <c r="AN43" s="146">
        <v>13012125</v>
      </c>
      <c r="AO43" s="146">
        <v>11750754</v>
      </c>
      <c r="AP43" s="147">
        <v>938855</v>
      </c>
      <c r="AQ43" s="146">
        <v>13012</v>
      </c>
      <c r="AR43" s="146">
        <v>11751</v>
      </c>
      <c r="AS43" s="146">
        <v>938.85500000000002</v>
      </c>
      <c r="AT43" s="148" t="s">
        <v>173</v>
      </c>
      <c r="AV43" s="150" t="s">
        <v>174</v>
      </c>
      <c r="AW43" s="151">
        <v>7777611</v>
      </c>
      <c r="AX43" s="152">
        <v>5684049</v>
      </c>
      <c r="AY43" s="153">
        <v>1684543</v>
      </c>
      <c r="AZ43" s="152">
        <f t="shared" si="2"/>
        <v>7777.6109999999999</v>
      </c>
      <c r="BA43" s="152">
        <f t="shared" si="2"/>
        <v>5684.049</v>
      </c>
      <c r="BB43" s="152">
        <f t="shared" si="2"/>
        <v>1684.5429999999999</v>
      </c>
    </row>
    <row r="44" spans="1:54">
      <c r="AM44" s="145" t="s">
        <v>175</v>
      </c>
      <c r="AN44" s="146">
        <v>13540379</v>
      </c>
      <c r="AO44" s="146">
        <v>12247744</v>
      </c>
      <c r="AP44" s="147">
        <v>986283</v>
      </c>
      <c r="AQ44" s="146">
        <v>13540</v>
      </c>
      <c r="AR44" s="146">
        <v>12248</v>
      </c>
      <c r="AS44" s="146">
        <v>986</v>
      </c>
      <c r="AV44" s="150" t="s">
        <v>176</v>
      </c>
      <c r="AW44" s="151">
        <v>9743924</v>
      </c>
      <c r="AX44" s="152">
        <v>6731112</v>
      </c>
      <c r="AY44" s="153">
        <v>2559841</v>
      </c>
      <c r="AZ44" s="152">
        <f t="shared" si="2"/>
        <v>9743.9240000000009</v>
      </c>
      <c r="BA44" s="152">
        <f t="shared" si="2"/>
        <v>6731.1120000000001</v>
      </c>
      <c r="BB44" s="152">
        <f t="shared" si="2"/>
        <v>2559.8409999999999</v>
      </c>
    </row>
    <row r="45" spans="1:54">
      <c r="AM45" s="145" t="s">
        <v>177</v>
      </c>
      <c r="AN45" s="146">
        <v>12688692</v>
      </c>
      <c r="AO45" s="146">
        <v>11495426</v>
      </c>
      <c r="AP45" s="147">
        <v>862180</v>
      </c>
      <c r="AQ45" s="146">
        <v>12689</v>
      </c>
      <c r="AR45" s="146">
        <v>11495</v>
      </c>
      <c r="AS45" s="146">
        <v>862</v>
      </c>
      <c r="AV45" s="150" t="s">
        <v>178</v>
      </c>
      <c r="AW45" s="151">
        <v>9265390</v>
      </c>
      <c r="AX45" s="152">
        <v>7462691</v>
      </c>
      <c r="AY45" s="153">
        <v>1463731</v>
      </c>
      <c r="AZ45" s="152">
        <f t="shared" si="2"/>
        <v>9265.39</v>
      </c>
      <c r="BA45" s="152">
        <f t="shared" si="2"/>
        <v>7462.6909999999998</v>
      </c>
      <c r="BB45" s="152">
        <f t="shared" si="2"/>
        <v>1463.731</v>
      </c>
    </row>
    <row r="46" spans="1:54">
      <c r="AM46" s="145" t="s">
        <v>179</v>
      </c>
      <c r="AN46" s="146">
        <v>13599327</v>
      </c>
      <c r="AO46" s="146">
        <v>12139538</v>
      </c>
      <c r="AP46" s="147">
        <v>1068943</v>
      </c>
      <c r="AQ46" s="146">
        <v>13599</v>
      </c>
      <c r="AR46" s="146">
        <v>12140</v>
      </c>
      <c r="AS46" s="146">
        <v>1069</v>
      </c>
      <c r="AT46" s="148" t="s">
        <v>179</v>
      </c>
      <c r="AV46" s="150" t="s">
        <v>180</v>
      </c>
      <c r="AW46" s="151">
        <v>6169541.5</v>
      </c>
      <c r="AX46" s="152">
        <v>4616060</v>
      </c>
      <c r="AY46" s="153">
        <v>1303227.5</v>
      </c>
      <c r="AZ46" s="152">
        <f t="shared" si="2"/>
        <v>6169.5415000000003</v>
      </c>
      <c r="BA46" s="152">
        <f t="shared" si="2"/>
        <v>4616.0600000000004</v>
      </c>
      <c r="BB46" s="152">
        <f t="shared" si="2"/>
        <v>1303.2275</v>
      </c>
    </row>
    <row r="47" spans="1:54">
      <c r="AM47" s="145" t="s">
        <v>181</v>
      </c>
      <c r="AN47" s="146">
        <v>12689729</v>
      </c>
      <c r="AO47" s="146">
        <v>11426438</v>
      </c>
      <c r="AP47" s="147">
        <v>959038</v>
      </c>
      <c r="AQ47" s="146">
        <v>12690</v>
      </c>
      <c r="AR47" s="146">
        <v>11426</v>
      </c>
      <c r="AS47" s="146">
        <v>959</v>
      </c>
      <c r="AV47" s="168" t="s">
        <v>182</v>
      </c>
      <c r="AW47" s="149">
        <v>6888624</v>
      </c>
      <c r="AX47" s="146">
        <v>4634432</v>
      </c>
      <c r="AY47" s="147">
        <v>1901783</v>
      </c>
      <c r="AZ47" s="146">
        <f t="shared" si="2"/>
        <v>6888.6239999999998</v>
      </c>
      <c r="BA47" s="146">
        <f t="shared" si="2"/>
        <v>4634.4319999999998</v>
      </c>
      <c r="BB47" s="146">
        <f t="shared" si="2"/>
        <v>1901.7829999999999</v>
      </c>
    </row>
    <row r="48" spans="1:54">
      <c r="AM48" s="145" t="s">
        <v>183</v>
      </c>
      <c r="AN48" s="146">
        <v>12058692</v>
      </c>
      <c r="AO48" s="146">
        <v>11109879</v>
      </c>
      <c r="AP48" s="147">
        <v>764343</v>
      </c>
      <c r="AQ48" s="146">
        <v>12059</v>
      </c>
      <c r="AR48" s="146">
        <v>11110</v>
      </c>
      <c r="AS48" s="146">
        <v>764</v>
      </c>
      <c r="AV48" s="168" t="s">
        <v>184</v>
      </c>
      <c r="AW48" s="154">
        <v>6464230</v>
      </c>
      <c r="AX48" s="154">
        <v>3871472</v>
      </c>
      <c r="AY48" s="155">
        <v>2344384</v>
      </c>
      <c r="AZ48" s="146">
        <f t="shared" si="2"/>
        <v>6464.23</v>
      </c>
      <c r="BA48" s="146">
        <f t="shared" si="2"/>
        <v>3871.4720000000002</v>
      </c>
      <c r="BB48" s="146">
        <f t="shared" si="2"/>
        <v>2344.384</v>
      </c>
    </row>
    <row r="49" spans="39:54">
      <c r="AM49" s="145" t="s">
        <v>185</v>
      </c>
      <c r="AN49" s="146">
        <v>13804680</v>
      </c>
      <c r="AO49" s="146">
        <v>12627020</v>
      </c>
      <c r="AP49" s="147">
        <v>917910</v>
      </c>
      <c r="AQ49" s="146">
        <v>13805</v>
      </c>
      <c r="AR49" s="146">
        <v>12627</v>
      </c>
      <c r="AS49" s="146">
        <v>918</v>
      </c>
      <c r="AT49" s="148" t="s">
        <v>185</v>
      </c>
      <c r="AV49" s="168" t="s">
        <v>186</v>
      </c>
      <c r="AW49" s="154">
        <v>8393603</v>
      </c>
      <c r="AX49" s="154">
        <v>4966324</v>
      </c>
      <c r="AY49" s="155">
        <v>3124378</v>
      </c>
      <c r="AZ49" s="146">
        <f t="shared" si="2"/>
        <v>8393.6029999999992</v>
      </c>
      <c r="BA49" s="146">
        <f t="shared" si="2"/>
        <v>4966.3239999999996</v>
      </c>
      <c r="BB49" s="146">
        <f t="shared" si="2"/>
        <v>3124.3780000000002</v>
      </c>
    </row>
    <row r="50" spans="39:54">
      <c r="AM50" s="145" t="s">
        <v>187</v>
      </c>
      <c r="AN50" s="146">
        <v>11903376</v>
      </c>
      <c r="AO50" s="146">
        <v>11297489</v>
      </c>
      <c r="AP50" s="147">
        <v>454570</v>
      </c>
      <c r="AQ50" s="146">
        <v>11903</v>
      </c>
      <c r="AR50" s="146">
        <v>11297</v>
      </c>
      <c r="AS50" s="146">
        <v>455</v>
      </c>
      <c r="AV50" s="168" t="s">
        <v>188</v>
      </c>
      <c r="AW50" s="149">
        <v>9311519</v>
      </c>
      <c r="AX50" s="146">
        <v>5330087</v>
      </c>
      <c r="AY50" s="147">
        <v>3565070</v>
      </c>
      <c r="AZ50" s="146">
        <f t="shared" si="2"/>
        <v>9311.5190000000002</v>
      </c>
      <c r="BA50" s="146">
        <f t="shared" si="2"/>
        <v>5330.0870000000004</v>
      </c>
      <c r="BB50" s="146">
        <f t="shared" si="2"/>
        <v>3565.07</v>
      </c>
    </row>
    <row r="51" spans="39:54">
      <c r="AM51" s="145" t="s">
        <v>189</v>
      </c>
      <c r="AN51" s="146">
        <v>11479512</v>
      </c>
      <c r="AO51" s="146">
        <v>10671207</v>
      </c>
      <c r="AP51" s="147">
        <v>651143</v>
      </c>
      <c r="AQ51" s="146">
        <v>11480</v>
      </c>
      <c r="AR51" s="146">
        <v>10671</v>
      </c>
      <c r="AS51" s="146">
        <v>651</v>
      </c>
      <c r="AV51" s="168" t="s">
        <v>190</v>
      </c>
      <c r="AW51" s="154">
        <v>8612590</v>
      </c>
      <c r="AX51" s="154">
        <v>5290798</v>
      </c>
      <c r="AY51" s="155">
        <v>2898672</v>
      </c>
      <c r="AZ51" s="146">
        <f t="shared" si="2"/>
        <v>8612.59</v>
      </c>
      <c r="BA51" s="146">
        <f t="shared" si="2"/>
        <v>5290.7979999999998</v>
      </c>
      <c r="BB51" s="146">
        <f t="shared" si="2"/>
        <v>2898.672</v>
      </c>
    </row>
    <row r="52" spans="39:54">
      <c r="AM52" s="145" t="s">
        <v>191</v>
      </c>
      <c r="AN52" s="146">
        <v>11068593</v>
      </c>
      <c r="AO52" s="146">
        <v>10206220</v>
      </c>
      <c r="AP52" s="147">
        <v>677499</v>
      </c>
      <c r="AQ52" s="146">
        <v>11069</v>
      </c>
      <c r="AR52" s="146">
        <v>10206</v>
      </c>
      <c r="AS52" s="146">
        <v>677</v>
      </c>
      <c r="AT52" s="148" t="s">
        <v>191</v>
      </c>
      <c r="AV52" s="168" t="s">
        <v>192</v>
      </c>
      <c r="AW52" s="154">
        <v>8262723</v>
      </c>
      <c r="AX52" s="154">
        <v>5084914</v>
      </c>
      <c r="AY52" s="155">
        <v>2864210</v>
      </c>
      <c r="AZ52" s="146">
        <f t="shared" si="2"/>
        <v>8262.723</v>
      </c>
      <c r="BA52" s="146">
        <f t="shared" si="2"/>
        <v>5084.9139999999998</v>
      </c>
      <c r="BB52" s="146">
        <f t="shared" si="2"/>
        <v>2864.21</v>
      </c>
    </row>
    <row r="53" spans="39:54">
      <c r="AM53" s="145" t="s">
        <v>193</v>
      </c>
      <c r="AN53" s="146">
        <v>14674134</v>
      </c>
      <c r="AO53" s="146">
        <v>13008025</v>
      </c>
      <c r="AP53" s="147">
        <v>1231026</v>
      </c>
      <c r="AQ53" s="146">
        <v>14674</v>
      </c>
      <c r="AR53" s="146">
        <v>13008</v>
      </c>
      <c r="AS53" s="146">
        <v>1231</v>
      </c>
      <c r="AV53" s="168" t="s">
        <v>194</v>
      </c>
      <c r="AW53" s="149">
        <v>9563307</v>
      </c>
      <c r="AX53" s="146">
        <v>5706837</v>
      </c>
      <c r="AY53" s="147">
        <v>3522238</v>
      </c>
      <c r="AZ53" s="146">
        <f t="shared" si="2"/>
        <v>9563.3070000000007</v>
      </c>
      <c r="BA53" s="146">
        <f t="shared" si="2"/>
        <v>5706.8370000000004</v>
      </c>
      <c r="BB53" s="146">
        <f t="shared" si="2"/>
        <v>3522.2379999999998</v>
      </c>
    </row>
    <row r="54" spans="39:54">
      <c r="AM54" s="145" t="s">
        <v>195</v>
      </c>
      <c r="AN54" s="146">
        <v>10435246</v>
      </c>
      <c r="AO54" s="146">
        <v>9367580</v>
      </c>
      <c r="AP54" s="147">
        <v>635906</v>
      </c>
      <c r="AQ54" s="146">
        <v>10435</v>
      </c>
      <c r="AR54" s="146">
        <v>9368</v>
      </c>
      <c r="AS54" s="146">
        <v>636</v>
      </c>
      <c r="AV54" s="168" t="s">
        <v>196</v>
      </c>
      <c r="AW54" s="154">
        <v>9345055</v>
      </c>
      <c r="AX54" s="154">
        <v>5730547</v>
      </c>
      <c r="AY54" s="155">
        <v>3255113</v>
      </c>
      <c r="AZ54" s="146">
        <f t="shared" si="2"/>
        <v>9345.0550000000003</v>
      </c>
      <c r="BA54" s="146">
        <f t="shared" si="2"/>
        <v>5730.5469999999996</v>
      </c>
      <c r="BB54" s="146">
        <f t="shared" si="2"/>
        <v>3255.1129999999998</v>
      </c>
    </row>
    <row r="55" spans="39:54">
      <c r="AM55" s="145" t="s">
        <v>197</v>
      </c>
      <c r="AN55" s="146">
        <v>11701189</v>
      </c>
      <c r="AO55" s="146">
        <v>10308851</v>
      </c>
      <c r="AP55" s="147">
        <v>856539</v>
      </c>
      <c r="AQ55" s="146">
        <v>11701</v>
      </c>
      <c r="AR55" s="146">
        <v>10309</v>
      </c>
      <c r="AS55" s="146">
        <v>857</v>
      </c>
      <c r="AT55" s="148" t="s">
        <v>197</v>
      </c>
      <c r="AV55" s="168" t="s">
        <v>198</v>
      </c>
      <c r="AW55" s="154">
        <v>9517006</v>
      </c>
      <c r="AX55" s="154">
        <v>5749648</v>
      </c>
      <c r="AY55" s="155">
        <v>3453717</v>
      </c>
      <c r="AZ55" s="146">
        <f t="shared" si="2"/>
        <v>9517.0059999999994</v>
      </c>
      <c r="BA55" s="146">
        <f t="shared" si="2"/>
        <v>5749.6480000000001</v>
      </c>
      <c r="BB55" s="146">
        <f t="shared" si="2"/>
        <v>3453.7170000000001</v>
      </c>
    </row>
    <row r="56" spans="39:54">
      <c r="AM56" s="145" t="s">
        <v>199</v>
      </c>
      <c r="AN56" s="146">
        <v>13044633</v>
      </c>
      <c r="AO56" s="146">
        <v>11138675</v>
      </c>
      <c r="AP56" s="147">
        <v>1229234</v>
      </c>
      <c r="AQ56" s="146">
        <v>13045</v>
      </c>
      <c r="AR56" s="146">
        <v>11139</v>
      </c>
      <c r="AS56" s="146">
        <v>1229</v>
      </c>
      <c r="AV56" s="168" t="s">
        <v>200</v>
      </c>
      <c r="AW56" s="149">
        <v>9089255</v>
      </c>
      <c r="AX56" s="146">
        <v>6452391</v>
      </c>
      <c r="AY56" s="147">
        <v>2265033</v>
      </c>
      <c r="AZ56" s="146">
        <f t="shared" si="2"/>
        <v>9089.2549999999992</v>
      </c>
      <c r="BA56" s="146">
        <f t="shared" si="2"/>
        <v>6452.3909999999996</v>
      </c>
      <c r="BB56" s="146">
        <f t="shared" si="2"/>
        <v>2265.0329999999999</v>
      </c>
    </row>
    <row r="57" spans="39:54">
      <c r="AM57" s="145" t="s">
        <v>201</v>
      </c>
      <c r="AN57" s="146">
        <v>12087459</v>
      </c>
      <c r="AO57" s="146">
        <v>10745755</v>
      </c>
      <c r="AP57" s="147">
        <v>946464</v>
      </c>
      <c r="AQ57" s="146">
        <v>12087</v>
      </c>
      <c r="AR57" s="146">
        <v>10746</v>
      </c>
      <c r="AS57" s="146">
        <v>946</v>
      </c>
      <c r="AV57" s="168" t="s">
        <v>202</v>
      </c>
      <c r="AW57" s="154">
        <v>8902795</v>
      </c>
      <c r="AX57" s="154">
        <v>6679218</v>
      </c>
      <c r="AY57" s="155">
        <v>1855182</v>
      </c>
      <c r="AZ57" s="146">
        <f t="shared" si="2"/>
        <v>8902.7950000000001</v>
      </c>
      <c r="BA57" s="146">
        <f t="shared" si="2"/>
        <v>6679.2179999999998</v>
      </c>
      <c r="BB57" s="146">
        <f t="shared" si="2"/>
        <v>1855.182</v>
      </c>
    </row>
    <row r="58" spans="39:54">
      <c r="AM58" s="145" t="s">
        <v>203</v>
      </c>
      <c r="AN58" s="146">
        <v>13052880</v>
      </c>
      <c r="AO58" s="146">
        <v>11344359</v>
      </c>
      <c r="AP58" s="147">
        <v>1288795</v>
      </c>
      <c r="AQ58" s="146">
        <v>13053</v>
      </c>
      <c r="AR58" s="146">
        <v>11344</v>
      </c>
      <c r="AS58" s="146">
        <v>1289</v>
      </c>
      <c r="AT58" s="148" t="s">
        <v>203</v>
      </c>
      <c r="AV58" s="168" t="s">
        <v>204</v>
      </c>
      <c r="AW58" s="154">
        <v>8822354</v>
      </c>
      <c r="AX58" s="154">
        <v>7110271</v>
      </c>
      <c r="AY58" s="155">
        <v>1349071</v>
      </c>
      <c r="AZ58" s="146">
        <f t="shared" si="2"/>
        <v>8822.3539999999994</v>
      </c>
      <c r="BA58" s="146">
        <f t="shared" si="2"/>
        <v>7110.2709999999997</v>
      </c>
      <c r="BB58" s="146">
        <f t="shared" si="2"/>
        <v>1349.0709999999999</v>
      </c>
    </row>
    <row r="60" spans="39:54">
      <c r="AV60" s="148" t="s">
        <v>205</v>
      </c>
      <c r="AW60" s="149">
        <v>9848195</v>
      </c>
      <c r="AX60" s="146">
        <v>7887411</v>
      </c>
      <c r="AY60" s="147">
        <v>1528451</v>
      </c>
      <c r="AZ60" s="146">
        <v>9848.1949999999997</v>
      </c>
      <c r="BA60" s="146">
        <v>7887.4110000000001</v>
      </c>
      <c r="BB60" s="146">
        <v>1528.451</v>
      </c>
    </row>
    <row r="61" spans="39:54">
      <c r="AV61" s="148" t="s">
        <v>206</v>
      </c>
      <c r="AW61" s="149">
        <v>11440124</v>
      </c>
      <c r="AX61" s="146">
        <v>8373552</v>
      </c>
      <c r="AY61" s="147">
        <v>2009930</v>
      </c>
      <c r="AZ61" s="146">
        <v>11440.124</v>
      </c>
      <c r="BA61" s="146">
        <v>8373.5519999999997</v>
      </c>
      <c r="BB61" s="146">
        <v>2009.93</v>
      </c>
    </row>
    <row r="62" spans="39:54">
      <c r="AV62" s="148" t="s">
        <v>207</v>
      </c>
      <c r="AW62" s="149">
        <v>11089716</v>
      </c>
      <c r="AX62" s="146">
        <v>8437078</v>
      </c>
      <c r="AY62" s="147">
        <v>2046398</v>
      </c>
      <c r="AZ62" s="146">
        <v>11089.716</v>
      </c>
      <c r="BA62" s="146">
        <v>8437.0779999999995</v>
      </c>
      <c r="BB62" s="146">
        <v>2046.3979999999999</v>
      </c>
    </row>
    <row r="63" spans="39:54">
      <c r="AV63" s="148" t="s">
        <v>208</v>
      </c>
      <c r="AW63" s="149">
        <v>11574838</v>
      </c>
      <c r="AX63" s="146">
        <v>10107235</v>
      </c>
      <c r="AY63" s="147">
        <v>987897</v>
      </c>
      <c r="AZ63" s="146">
        <v>11574.838</v>
      </c>
      <c r="BA63" s="146">
        <v>10107.235000000001</v>
      </c>
      <c r="BB63" s="146">
        <v>987.89700000000005</v>
      </c>
    </row>
    <row r="64" spans="39:54">
      <c r="AV64" s="148" t="s">
        <v>209</v>
      </c>
      <c r="AW64" s="149">
        <v>8968254</v>
      </c>
      <c r="AX64" s="146">
        <v>7979268</v>
      </c>
      <c r="AY64" s="147">
        <v>710861</v>
      </c>
      <c r="AZ64" s="146">
        <v>8968.2540000000008</v>
      </c>
      <c r="BA64" s="146">
        <v>7979.268</v>
      </c>
      <c r="BB64" s="146">
        <v>710.86099999999999</v>
      </c>
    </row>
    <row r="65" spans="48:54">
      <c r="AV65" s="148" t="s">
        <v>210</v>
      </c>
      <c r="AW65" s="149">
        <v>10612523</v>
      </c>
      <c r="AX65" s="146">
        <v>9088091</v>
      </c>
      <c r="AY65" s="147">
        <v>1137645</v>
      </c>
      <c r="AZ65" s="146">
        <v>10612.522999999999</v>
      </c>
      <c r="BA65" s="146">
        <v>9088.0910000000003</v>
      </c>
      <c r="BB65" s="146">
        <v>1137.645</v>
      </c>
    </row>
    <row r="66" spans="48:54">
      <c r="AV66" s="148" t="s">
        <v>211</v>
      </c>
      <c r="AW66" s="149">
        <v>9969199</v>
      </c>
      <c r="AX66" s="146">
        <v>8903779</v>
      </c>
      <c r="AY66" s="147">
        <v>826804</v>
      </c>
      <c r="AZ66" s="146">
        <v>9969.1990000000005</v>
      </c>
      <c r="BA66" s="146">
        <v>8903.7790000000005</v>
      </c>
      <c r="BB66" s="146">
        <v>826.80399999999997</v>
      </c>
    </row>
    <row r="67" spans="48:54">
      <c r="AV67" s="148" t="s">
        <v>212</v>
      </c>
      <c r="AW67" s="149">
        <v>9683885</v>
      </c>
      <c r="AX67" s="146">
        <v>8561660</v>
      </c>
      <c r="AY67" s="147">
        <v>885738</v>
      </c>
      <c r="AZ67" s="146">
        <v>9683.8850000000002</v>
      </c>
      <c r="BA67" s="146">
        <v>8561.66</v>
      </c>
      <c r="BB67" s="146">
        <v>885.73800000000006</v>
      </c>
    </row>
    <row r="68" spans="48:54">
      <c r="AV68" s="148" t="s">
        <v>213</v>
      </c>
      <c r="AW68" s="149">
        <v>8165684</v>
      </c>
      <c r="AX68" s="146">
        <v>7345199</v>
      </c>
      <c r="AY68" s="147">
        <v>440191</v>
      </c>
      <c r="AZ68" s="146">
        <v>8165.6840000000002</v>
      </c>
      <c r="BA68" s="146">
        <v>7345.1989999999996</v>
      </c>
      <c r="BB68" s="146">
        <v>440.19099999999997</v>
      </c>
    </row>
    <row r="69" spans="48:54">
      <c r="AV69" s="148" t="s">
        <v>96</v>
      </c>
      <c r="AW69" s="149">
        <v>11713699</v>
      </c>
      <c r="AX69" s="146">
        <v>10776315</v>
      </c>
      <c r="AY69" s="147">
        <v>606026</v>
      </c>
      <c r="AZ69" s="146">
        <v>11713.699000000001</v>
      </c>
      <c r="BA69" s="146">
        <v>10776.315000000001</v>
      </c>
      <c r="BB69" s="146">
        <v>606.02599999999995</v>
      </c>
    </row>
    <row r="70" spans="48:54">
      <c r="AV70" s="148" t="s">
        <v>102</v>
      </c>
      <c r="AW70" s="149">
        <v>11715533</v>
      </c>
      <c r="AX70" s="146">
        <v>10698044</v>
      </c>
      <c r="AY70" s="147">
        <v>649559</v>
      </c>
      <c r="AZ70" s="146">
        <v>11715.532999999999</v>
      </c>
      <c r="BA70" s="146">
        <v>10698.044</v>
      </c>
      <c r="BB70" s="146">
        <v>649.55899999999997</v>
      </c>
    </row>
    <row r="71" spans="48:54">
      <c r="AV71" s="148" t="s">
        <v>108</v>
      </c>
      <c r="AW71" s="149">
        <v>11656347</v>
      </c>
      <c r="AX71" s="146">
        <v>10727910</v>
      </c>
      <c r="AY71" s="147">
        <v>547766</v>
      </c>
      <c r="AZ71" s="146">
        <v>11656.347</v>
      </c>
      <c r="BA71" s="146">
        <v>10727.91</v>
      </c>
      <c r="BB71" s="146">
        <v>547.76599999999996</v>
      </c>
    </row>
    <row r="72" spans="48:54">
      <c r="AV72" s="148" t="s">
        <v>114</v>
      </c>
      <c r="AW72" s="149">
        <v>10888925</v>
      </c>
      <c r="AX72" s="146">
        <v>10162943</v>
      </c>
      <c r="AY72" s="147">
        <v>347454</v>
      </c>
      <c r="AZ72" s="146">
        <v>10888.924999999999</v>
      </c>
      <c r="BA72" s="146">
        <v>10162.942999999999</v>
      </c>
      <c r="BB72" s="146">
        <v>347.45400000000001</v>
      </c>
    </row>
    <row r="73" spans="48:54">
      <c r="AV73" s="148" t="s">
        <v>116</v>
      </c>
      <c r="AW73" s="149">
        <v>17205163</v>
      </c>
      <c r="AX73" s="146">
        <v>16306900</v>
      </c>
      <c r="AY73" s="147">
        <v>500675</v>
      </c>
      <c r="AZ73" s="146">
        <v>17205.163</v>
      </c>
      <c r="BA73" s="146">
        <v>16306.9</v>
      </c>
      <c r="BB73" s="146">
        <v>500.67500000000001</v>
      </c>
    </row>
    <row r="74" spans="48:54">
      <c r="AV74" s="148" t="s">
        <v>118</v>
      </c>
      <c r="AW74" s="149">
        <v>13659581</v>
      </c>
      <c r="AX74" s="146">
        <v>12781739</v>
      </c>
      <c r="AY74" s="147">
        <v>441207</v>
      </c>
      <c r="AZ74" s="146">
        <v>13659.581</v>
      </c>
      <c r="BA74" s="146">
        <v>12781.739</v>
      </c>
      <c r="BB74" s="146">
        <v>441.20699999999999</v>
      </c>
    </row>
    <row r="75" spans="48:54">
      <c r="AV75" s="148" t="s">
        <v>120</v>
      </c>
      <c r="AW75" s="149">
        <v>14599945</v>
      </c>
      <c r="AX75" s="146">
        <v>13114019</v>
      </c>
      <c r="AY75" s="147">
        <v>771179</v>
      </c>
      <c r="AZ75" s="146">
        <v>14599.945</v>
      </c>
      <c r="BA75" s="146">
        <v>13114.019</v>
      </c>
      <c r="BB75" s="146">
        <v>771.17899999999997</v>
      </c>
    </row>
    <row r="76" spans="48:54">
      <c r="AV76" s="148" t="s">
        <v>122</v>
      </c>
      <c r="AW76" s="149">
        <v>13973265</v>
      </c>
      <c r="AX76" s="146">
        <v>12679576</v>
      </c>
      <c r="AY76" s="147">
        <v>605394</v>
      </c>
      <c r="AZ76" s="146">
        <v>13973.264999999999</v>
      </c>
      <c r="BA76" s="146">
        <v>12679.575999999999</v>
      </c>
      <c r="BB76" s="146">
        <v>605.39400000000001</v>
      </c>
    </row>
    <row r="77" spans="48:54">
      <c r="AV77" s="148" t="s">
        <v>124</v>
      </c>
      <c r="AW77" s="149">
        <v>12020442</v>
      </c>
      <c r="AX77" s="146">
        <v>10624448</v>
      </c>
      <c r="AY77" s="147">
        <v>748472</v>
      </c>
      <c r="AZ77" s="146">
        <v>12020.441999999999</v>
      </c>
      <c r="BA77" s="146">
        <v>10624.448</v>
      </c>
      <c r="BB77" s="146">
        <v>748.47199999999998</v>
      </c>
    </row>
    <row r="78" spans="48:54">
      <c r="AV78" s="148" t="s">
        <v>126</v>
      </c>
      <c r="AW78" s="149">
        <v>11432368</v>
      </c>
      <c r="AX78" s="146">
        <v>10364627</v>
      </c>
      <c r="AY78" s="147">
        <v>620047</v>
      </c>
      <c r="AZ78" s="146">
        <v>11432.368</v>
      </c>
      <c r="BA78" s="146">
        <v>10364.627</v>
      </c>
      <c r="BB78" s="146">
        <v>620.04700000000003</v>
      </c>
    </row>
    <row r="79" spans="48:54">
      <c r="AV79" s="148" t="s">
        <v>128</v>
      </c>
      <c r="AW79" s="149">
        <v>12755431</v>
      </c>
      <c r="AX79" s="146">
        <v>11467656</v>
      </c>
      <c r="AY79" s="147">
        <v>700966</v>
      </c>
      <c r="AZ79" s="146">
        <v>12755.431</v>
      </c>
      <c r="BA79" s="146">
        <v>11467.656000000001</v>
      </c>
      <c r="BB79" s="146">
        <v>700.96600000000001</v>
      </c>
    </row>
    <row r="80" spans="48:54">
      <c r="AV80" s="145" t="s">
        <v>130</v>
      </c>
      <c r="AW80" s="146">
        <v>12013190</v>
      </c>
      <c r="AX80" s="146">
        <v>11016323</v>
      </c>
      <c r="AY80" s="147">
        <v>529477</v>
      </c>
      <c r="AZ80" s="146">
        <f t="shared" ref="AZ80:BB87" si="3">AW80/1000</f>
        <v>12013.19</v>
      </c>
      <c r="BA80" s="146">
        <f t="shared" si="3"/>
        <v>11016.323</v>
      </c>
      <c r="BB80" s="146">
        <f t="shared" si="3"/>
        <v>529.47699999999998</v>
      </c>
    </row>
    <row r="81" spans="48:54">
      <c r="AV81" s="145" t="s">
        <v>132</v>
      </c>
      <c r="AW81" s="146">
        <v>14535390</v>
      </c>
      <c r="AX81" s="146">
        <v>13367321</v>
      </c>
      <c r="AY81" s="147">
        <v>672338</v>
      </c>
      <c r="AZ81" s="146">
        <f t="shared" si="3"/>
        <v>14535.39</v>
      </c>
      <c r="BA81" s="146">
        <f t="shared" si="3"/>
        <v>13367.321</v>
      </c>
      <c r="BB81" s="146">
        <f t="shared" si="3"/>
        <v>672.33799999999997</v>
      </c>
    </row>
    <row r="82" spans="48:54">
      <c r="AV82" s="145" t="s">
        <v>134</v>
      </c>
      <c r="AW82" s="154">
        <v>13986038</v>
      </c>
      <c r="AX82" s="154">
        <v>12836457</v>
      </c>
      <c r="AY82" s="155">
        <v>640597</v>
      </c>
      <c r="AZ82" s="146">
        <f t="shared" si="3"/>
        <v>13986.038</v>
      </c>
      <c r="BA82" s="146">
        <f t="shared" si="3"/>
        <v>12836.457</v>
      </c>
      <c r="BB82" s="146">
        <f t="shared" si="3"/>
        <v>640.59699999999998</v>
      </c>
    </row>
    <row r="83" spans="48:54">
      <c r="AV83" s="145" t="s">
        <v>136</v>
      </c>
      <c r="AW83" s="146">
        <v>12828289</v>
      </c>
      <c r="AX83" s="146">
        <v>12047414</v>
      </c>
      <c r="AY83" s="147">
        <v>441537</v>
      </c>
      <c r="AZ83" s="146">
        <f t="shared" si="3"/>
        <v>12828.289000000001</v>
      </c>
      <c r="BA83" s="146">
        <f t="shared" si="3"/>
        <v>12047.414000000001</v>
      </c>
      <c r="BB83" s="146">
        <f t="shared" si="3"/>
        <v>441.53699999999998</v>
      </c>
    </row>
    <row r="84" spans="48:54">
      <c r="AV84" s="148" t="s">
        <v>138</v>
      </c>
      <c r="AW84" s="146">
        <v>13239672</v>
      </c>
      <c r="AX84" s="146">
        <v>12483620</v>
      </c>
      <c r="AY84" s="147">
        <v>288851</v>
      </c>
      <c r="AZ84" s="146">
        <f t="shared" si="3"/>
        <v>13239.672</v>
      </c>
      <c r="BA84" s="146">
        <f t="shared" si="3"/>
        <v>12483.62</v>
      </c>
      <c r="BB84" s="146">
        <f t="shared" si="3"/>
        <v>288.851</v>
      </c>
    </row>
    <row r="85" spans="48:54">
      <c r="AV85" s="148" t="s">
        <v>140</v>
      </c>
      <c r="AW85" s="146">
        <v>15149333</v>
      </c>
      <c r="AX85" s="146">
        <v>14134246</v>
      </c>
      <c r="AY85" s="147">
        <v>523034</v>
      </c>
      <c r="AZ85" s="146">
        <f t="shared" si="3"/>
        <v>15149.333000000001</v>
      </c>
      <c r="BA85" s="146">
        <f t="shared" si="3"/>
        <v>14134.245999999999</v>
      </c>
      <c r="BB85" s="146">
        <f t="shared" si="3"/>
        <v>523.03399999999999</v>
      </c>
    </row>
    <row r="86" spans="48:54">
      <c r="AV86" s="148" t="s">
        <v>142</v>
      </c>
      <c r="AW86" s="146">
        <v>9956771</v>
      </c>
      <c r="AX86" s="146">
        <v>9383149</v>
      </c>
      <c r="AY86" s="147">
        <v>316338</v>
      </c>
      <c r="AZ86" s="146">
        <f t="shared" si="3"/>
        <v>9956.7710000000006</v>
      </c>
      <c r="BA86" s="146">
        <f t="shared" si="3"/>
        <v>9383.1489999999994</v>
      </c>
      <c r="BB86" s="146">
        <f t="shared" si="3"/>
        <v>316.33800000000002</v>
      </c>
    </row>
    <row r="87" spans="48:54">
      <c r="AV87" s="148" t="s">
        <v>144</v>
      </c>
      <c r="AW87" s="146">
        <v>14340478</v>
      </c>
      <c r="AX87" s="146">
        <v>13514628</v>
      </c>
      <c r="AY87" s="147">
        <v>475403</v>
      </c>
      <c r="AZ87" s="146">
        <f t="shared" si="3"/>
        <v>14340.477999999999</v>
      </c>
      <c r="BA87" s="146">
        <f t="shared" si="3"/>
        <v>13514.628000000001</v>
      </c>
      <c r="BB87" s="146">
        <f t="shared" si="3"/>
        <v>475.40300000000002</v>
      </c>
    </row>
    <row r="88" spans="48:54">
      <c r="AV88" s="148" t="s">
        <v>146</v>
      </c>
      <c r="AW88" s="146">
        <v>13738212</v>
      </c>
      <c r="AX88" s="146">
        <v>12873806</v>
      </c>
      <c r="AY88" s="147">
        <v>448767</v>
      </c>
      <c r="AZ88" s="146">
        <v>13738.212</v>
      </c>
      <c r="BA88" s="146">
        <v>12873.806</v>
      </c>
      <c r="BB88" s="146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46" max="1048575" man="1"/>
    <brk id="60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24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6" width="8.6328125" style="170"/>
    <col min="37" max="37" width="11.36328125" style="170" customWidth="1"/>
    <col min="38" max="38" width="8.6328125" style="170"/>
    <col min="39" max="39" width="5.453125" style="170" customWidth="1"/>
    <col min="40" max="40" width="11.6328125" style="170" customWidth="1"/>
    <col min="41" max="16384" width="8.6328125" style="170"/>
  </cols>
  <sheetData>
    <row r="1" spans="1:44" ht="39.75" customHeight="1">
      <c r="A1" s="194" t="s">
        <v>214</v>
      </c>
      <c r="B1" s="194"/>
      <c r="C1" s="194"/>
      <c r="D1" s="194"/>
      <c r="E1" s="194"/>
      <c r="F1" s="194"/>
      <c r="G1" s="194"/>
      <c r="H1" s="194"/>
      <c r="I1" s="194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</row>
    <row r="2" spans="1:44" ht="16.5" customHeight="1">
      <c r="A2" s="195" t="s">
        <v>215</v>
      </c>
      <c r="B2" s="195"/>
      <c r="C2" s="195"/>
      <c r="D2" s="195"/>
      <c r="E2" s="195"/>
      <c r="F2" s="195"/>
      <c r="G2" s="195"/>
      <c r="H2" s="195"/>
      <c r="I2" s="195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2" t="s">
        <v>216</v>
      </c>
      <c r="AL2" s="172"/>
      <c r="AM2" s="172"/>
      <c r="AN2" s="172" t="s">
        <v>217</v>
      </c>
      <c r="AO2" s="172"/>
      <c r="AP2" s="172"/>
      <c r="AQ2" s="172" t="s">
        <v>218</v>
      </c>
      <c r="AR2" s="172"/>
    </row>
    <row r="3" spans="1:44" ht="19.5" customHeight="1">
      <c r="AK3" s="172" t="s">
        <v>219</v>
      </c>
      <c r="AL3" s="173">
        <f>'[1]彙總表 1 (新聞稿)'!E18</f>
        <v>86.91</v>
      </c>
      <c r="AM3" s="172"/>
      <c r="AN3" s="172" t="s">
        <v>2</v>
      </c>
      <c r="AO3" s="173">
        <f>'[1]彙總表 1 (新聞稿)'!D59</f>
        <v>52.248729782239636</v>
      </c>
      <c r="AP3" s="172"/>
      <c r="AQ3" s="172" t="s">
        <v>220</v>
      </c>
      <c r="AR3" s="173">
        <f>'[1]表3銀行別(需排序)'!O50</f>
        <v>72.854675020140562</v>
      </c>
    </row>
    <row r="4" spans="1:44" ht="36" customHeight="1">
      <c r="AK4" s="172" t="s">
        <v>221</v>
      </c>
      <c r="AL4" s="173">
        <f>'[1]彙總表 1 (新聞稿)'!E7</f>
        <v>9.8699999999999992</v>
      </c>
      <c r="AM4" s="172"/>
      <c r="AN4" s="172" t="s">
        <v>222</v>
      </c>
      <c r="AO4" s="173">
        <f>'[1]彙總表 1 (新聞稿)'!C59</f>
        <v>47.751270217760371</v>
      </c>
      <c r="AP4" s="172"/>
      <c r="AQ4" s="174" t="s">
        <v>223</v>
      </c>
      <c r="AR4" s="173">
        <f>'[1]表3銀行別(需排序)'!O86</f>
        <v>27.145324979859435</v>
      </c>
    </row>
    <row r="5" spans="1:44">
      <c r="AK5" s="172" t="s">
        <v>224</v>
      </c>
      <c r="AL5" s="173">
        <f>'[1]彙總表 1 (新聞稿)'!E30</f>
        <v>3.07</v>
      </c>
      <c r="AM5" s="172"/>
      <c r="AN5" s="172"/>
      <c r="AO5" s="172"/>
      <c r="AP5" s="172"/>
      <c r="AQ5" s="172"/>
      <c r="AR5" s="172"/>
    </row>
    <row r="6" spans="1:44">
      <c r="AK6" s="172" t="s">
        <v>225</v>
      </c>
      <c r="AL6" s="173">
        <f>'[1]彙總表 1 (新聞稿)'!E33</f>
        <v>0.14000000000000001</v>
      </c>
      <c r="AM6" s="172"/>
      <c r="AN6" s="172"/>
      <c r="AO6" s="172"/>
      <c r="AP6" s="172"/>
      <c r="AQ6" s="172"/>
      <c r="AR6" s="172"/>
    </row>
    <row r="7" spans="1:44">
      <c r="AK7" s="172" t="s">
        <v>226</v>
      </c>
      <c r="AL7" s="173">
        <f>'[1]彙總表 1 (新聞稿)'!E37</f>
        <v>0.01</v>
      </c>
      <c r="AM7" s="172"/>
      <c r="AN7" s="172"/>
      <c r="AO7" s="172"/>
      <c r="AP7" s="172"/>
      <c r="AQ7" s="172"/>
      <c r="AR7" s="172"/>
    </row>
    <row r="11" spans="1:44">
      <c r="AK11" s="175" t="s">
        <v>227</v>
      </c>
    </row>
    <row r="12" spans="1:44">
      <c r="AK12" s="175" t="s">
        <v>228</v>
      </c>
    </row>
    <row r="13" spans="1:44">
      <c r="AL13" s="176"/>
    </row>
    <row r="22" spans="1:36" ht="19.5" customHeight="1"/>
    <row r="23" spans="1:36" ht="19.5" customHeight="1"/>
    <row r="24" spans="1:36" ht="22.2">
      <c r="A24" s="195" t="s">
        <v>218</v>
      </c>
      <c r="B24" s="195"/>
      <c r="C24" s="195"/>
      <c r="D24" s="195"/>
      <c r="E24" s="195"/>
      <c r="F24" s="195"/>
      <c r="G24" s="195"/>
      <c r="H24" s="195"/>
      <c r="I24" s="195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附表2</vt:lpstr>
      <vt:lpstr>附圖1 </vt:lpstr>
      <vt:lpstr>附圖2</vt:lpstr>
      <vt:lpstr>'附表 1 '!Print_Area</vt:lpstr>
      <vt:lpstr>附表2!Print_Area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2017-09-30T01:36:47Z</cp:lastPrinted>
  <dcterms:created xsi:type="dcterms:W3CDTF">2017-09-27T06:48:00Z</dcterms:created>
  <dcterms:modified xsi:type="dcterms:W3CDTF">2017-09-30T01:37:00Z</dcterms:modified>
</cp:coreProperties>
</file>