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6" windowWidth="23256" windowHeight="12108"/>
  </bookViews>
  <sheets>
    <sheet name="附表1" sheetId="1" r:id="rId1"/>
    <sheet name="附表2" sheetId="2" r:id="rId2"/>
    <sheet name="附圖1 " sheetId="3" r:id="rId3"/>
    <sheet name="附圖2" sheetId="4" r:id="rId4"/>
  </sheets>
  <externalReferences>
    <externalReference r:id="rId5"/>
  </externalReferences>
  <definedNames>
    <definedName name="_xlnm.Print_Area" localSheetId="0">附表1!$A$1:$E$63</definedName>
    <definedName name="_xlnm.Print_Area" localSheetId="1">附表2!$A$1:$G$50</definedName>
    <definedName name="_xlnm.Print_Area" localSheetId="2">'附圖1 '!$A$1:$N$29</definedName>
    <definedName name="_xlnm.Print_Area" localSheetId="3">附圖2!$A$1:$I$46</definedName>
  </definedNames>
  <calcPr calcId="145621"/>
</workbook>
</file>

<file path=xl/calcChain.xml><?xml version="1.0" encoding="utf-8"?>
<calcChain xmlns="http://schemas.openxmlformats.org/spreadsheetml/2006/main">
  <c r="AL7" i="4" l="1"/>
  <c r="AL6" i="4"/>
  <c r="AL5" i="4"/>
  <c r="AR4" i="4"/>
  <c r="AO4" i="4"/>
  <c r="AL4" i="4"/>
  <c r="AR3" i="4"/>
  <c r="AO3" i="4"/>
  <c r="AL3" i="4"/>
  <c r="BI87" i="3"/>
  <c r="BH87" i="3"/>
  <c r="BG87" i="3"/>
  <c r="BI86" i="3"/>
  <c r="BH86" i="3"/>
  <c r="BG86" i="3"/>
  <c r="BI85" i="3"/>
  <c r="BH85" i="3"/>
  <c r="BG85" i="3"/>
  <c r="BI84" i="3"/>
  <c r="BH84" i="3"/>
  <c r="BG84" i="3"/>
  <c r="BI83" i="3"/>
  <c r="BH83" i="3"/>
  <c r="BG83" i="3"/>
  <c r="BI82" i="3"/>
  <c r="BH82" i="3"/>
  <c r="BG82" i="3"/>
  <c r="BI81" i="3"/>
  <c r="BH81" i="3"/>
  <c r="BG81" i="3"/>
  <c r="BI80" i="3"/>
  <c r="BH80" i="3"/>
  <c r="BG80" i="3"/>
  <c r="BI58" i="3"/>
  <c r="BH58" i="3"/>
  <c r="BG58" i="3"/>
  <c r="BI57" i="3"/>
  <c r="BH57" i="3"/>
  <c r="BG57" i="3"/>
  <c r="BI56" i="3"/>
  <c r="BH56" i="3"/>
  <c r="BG56" i="3"/>
  <c r="BI55" i="3"/>
  <c r="BH55" i="3"/>
  <c r="BG55" i="3"/>
  <c r="BI54" i="3"/>
  <c r="BH54" i="3"/>
  <c r="BG54" i="3"/>
  <c r="BI53" i="3"/>
  <c r="BH53" i="3"/>
  <c r="BG53" i="3"/>
  <c r="BI52" i="3"/>
  <c r="BH52" i="3"/>
  <c r="BG52" i="3"/>
  <c r="BI51" i="3"/>
  <c r="BH51" i="3"/>
  <c r="BG51" i="3"/>
  <c r="BI50" i="3"/>
  <c r="BH50" i="3"/>
  <c r="BG50" i="3"/>
  <c r="BI49" i="3"/>
  <c r="BH49" i="3"/>
  <c r="BG49" i="3"/>
  <c r="BI48" i="3"/>
  <c r="BH48" i="3"/>
  <c r="BG48" i="3"/>
  <c r="BI47" i="3"/>
  <c r="BH47" i="3"/>
  <c r="BG47" i="3"/>
  <c r="BI46" i="3"/>
  <c r="BH46" i="3"/>
  <c r="BG46" i="3"/>
  <c r="BI45" i="3"/>
  <c r="BH45" i="3"/>
  <c r="BG45" i="3"/>
  <c r="BI44" i="3"/>
  <c r="BH44" i="3"/>
  <c r="BG44" i="3"/>
  <c r="BI43" i="3"/>
  <c r="BH43" i="3"/>
  <c r="BG43" i="3"/>
  <c r="BI42" i="3"/>
  <c r="BH42" i="3"/>
  <c r="BG42" i="3"/>
  <c r="BI41" i="3"/>
  <c r="BH41" i="3"/>
  <c r="BG41" i="3"/>
  <c r="BI40" i="3"/>
  <c r="BH40" i="3"/>
  <c r="BG40" i="3"/>
  <c r="BI39" i="3"/>
  <c r="BH39" i="3"/>
  <c r="BG39" i="3"/>
  <c r="AZ39" i="3"/>
  <c r="AY39" i="3"/>
  <c r="AX39" i="3"/>
  <c r="BI38" i="3"/>
  <c r="BH38" i="3"/>
  <c r="BG38" i="3"/>
  <c r="AZ38" i="3"/>
  <c r="AY38" i="3"/>
  <c r="AX38" i="3"/>
  <c r="BI37" i="3"/>
  <c r="BH37" i="3"/>
  <c r="BG37" i="3"/>
  <c r="AZ37" i="3"/>
  <c r="AY37" i="3"/>
  <c r="AX37" i="3"/>
  <c r="BI36" i="3"/>
  <c r="BH36" i="3"/>
  <c r="BG36" i="3"/>
  <c r="AZ36" i="3"/>
  <c r="AY36" i="3"/>
  <c r="AX36" i="3"/>
  <c r="AZ35" i="3"/>
  <c r="AY35" i="3"/>
  <c r="AX35" i="3"/>
  <c r="BI34" i="3"/>
  <c r="BH34" i="3"/>
  <c r="BG34" i="3"/>
  <c r="AZ34" i="3"/>
  <c r="AY34" i="3"/>
  <c r="AX34" i="3"/>
  <c r="BI33" i="3"/>
  <c r="BH33" i="3"/>
  <c r="BG33" i="3"/>
  <c r="AZ33" i="3"/>
  <c r="AY33" i="3"/>
  <c r="AX33" i="3"/>
  <c r="BI32" i="3"/>
  <c r="BH32" i="3"/>
  <c r="BG32" i="3"/>
  <c r="AZ32" i="3"/>
  <c r="AY32" i="3"/>
  <c r="AX32" i="3"/>
  <c r="BI31" i="3"/>
  <c r="BH31" i="3"/>
  <c r="BG31" i="3"/>
  <c r="AZ31" i="3"/>
  <c r="AY31" i="3"/>
  <c r="AX31" i="3"/>
  <c r="BI30" i="3"/>
  <c r="BH30" i="3"/>
  <c r="BG30" i="3"/>
  <c r="BI29" i="3"/>
  <c r="BH29" i="3"/>
  <c r="BG29" i="3"/>
  <c r="BI28" i="3"/>
  <c r="BH28" i="3"/>
  <c r="BG28" i="3"/>
  <c r="BI27" i="3"/>
  <c r="BH27" i="3"/>
  <c r="BG27" i="3"/>
  <c r="BI26" i="3"/>
  <c r="BH26" i="3"/>
  <c r="BG26" i="3"/>
  <c r="BI25" i="3"/>
  <c r="BH25" i="3"/>
  <c r="BG25" i="3"/>
  <c r="BI24" i="3"/>
  <c r="BH24" i="3"/>
  <c r="BG24" i="3"/>
  <c r="BI23" i="3"/>
  <c r="BH23" i="3"/>
  <c r="BG23" i="3"/>
  <c r="BI22" i="3"/>
  <c r="BH22" i="3"/>
  <c r="BG22" i="3"/>
  <c r="BI21" i="3"/>
  <c r="BH21" i="3"/>
  <c r="BG21" i="3"/>
  <c r="BI20" i="3"/>
  <c r="BH20" i="3"/>
  <c r="BG20" i="3"/>
  <c r="BI19" i="3"/>
  <c r="BH19" i="3"/>
  <c r="BG19" i="3"/>
  <c r="BI18" i="3"/>
  <c r="BH18" i="3"/>
  <c r="BG18" i="3"/>
  <c r="BI17" i="3"/>
  <c r="BH17" i="3"/>
  <c r="BG17" i="3"/>
  <c r="BI16" i="3"/>
  <c r="BH16" i="3"/>
  <c r="BG16" i="3"/>
  <c r="BI15" i="3"/>
  <c r="BH15" i="3"/>
  <c r="BG15" i="3"/>
  <c r="BI14" i="3"/>
  <c r="BH14" i="3"/>
  <c r="BG14" i="3"/>
  <c r="BI13" i="3"/>
  <c r="BH13" i="3"/>
  <c r="BG13" i="3"/>
  <c r="BI12" i="3"/>
  <c r="BH12" i="3"/>
  <c r="BG12" i="3"/>
  <c r="BI11" i="3"/>
  <c r="BH11" i="3"/>
  <c r="BG11" i="3"/>
  <c r="BI10" i="3"/>
  <c r="BH10" i="3"/>
  <c r="BG10" i="3"/>
  <c r="BI9" i="3"/>
  <c r="BH9" i="3"/>
  <c r="BG9" i="3"/>
  <c r="BI8" i="3"/>
  <c r="BH8" i="3"/>
  <c r="BG8" i="3"/>
  <c r="BI7" i="3"/>
  <c r="BH7" i="3"/>
  <c r="BG7" i="3"/>
  <c r="BI6" i="3"/>
  <c r="BH6" i="3"/>
  <c r="BG6" i="3"/>
  <c r="BI5" i="3"/>
  <c r="BH5" i="3"/>
  <c r="BG5" i="3"/>
  <c r="BI4" i="3"/>
  <c r="BH4" i="3"/>
  <c r="BG4" i="3"/>
  <c r="BI3" i="3"/>
  <c r="BH3" i="3"/>
  <c r="BG3" i="3"/>
  <c r="F46" i="2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D58" i="1"/>
  <c r="C58" i="1"/>
  <c r="C62" i="1" s="1"/>
  <c r="C63" i="1" s="1"/>
  <c r="A3" i="1"/>
  <c r="D62" i="1" l="1"/>
  <c r="D63" i="1" s="1"/>
  <c r="E58" i="1"/>
  <c r="E59" i="1" l="1"/>
  <c r="C59" i="1"/>
  <c r="D59" i="1"/>
  <c r="E62" i="1"/>
  <c r="E63" i="1" s="1"/>
</calcChain>
</file>

<file path=xl/comments1.xml><?xml version="1.0" encoding="utf-8"?>
<comments xmlns="http://schemas.openxmlformats.org/spreadsheetml/2006/main">
  <authors>
    <author>許瑞敏</author>
  </authors>
  <commentList>
    <comment ref="B60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複製上月之值</t>
        </r>
      </text>
    </comment>
  </commentList>
</comments>
</file>

<file path=xl/comments2.xml><?xml version="1.0" encoding="utf-8"?>
<comments xmlns="http://schemas.openxmlformats.org/spreadsheetml/2006/main">
  <authors>
    <author>許瑞敏</author>
  </authors>
  <commentList>
    <comment ref="F21" authorId="0">
      <text>
        <r>
          <rPr>
            <b/>
            <sz val="9"/>
            <color indexed="81"/>
            <rFont val="細明體"/>
            <family val="3"/>
            <charset val="136"/>
          </rPr>
          <t>許瑞敏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下隔月須將公式改回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T46" authorId="0">
      <text>
        <r>
          <rPr>
            <b/>
            <sz val="9"/>
            <color indexed="63"/>
            <rFont val="新細明體"/>
            <family val="1"/>
            <charset val="136"/>
          </rPr>
          <t xml:space="preserve">許瑞敏:
</t>
        </r>
        <r>
          <rPr>
            <sz val="9"/>
            <color indexed="63"/>
            <rFont val="新細明體"/>
            <family val="1"/>
            <charset val="136"/>
          </rPr>
          <t>輸入以產生圖檔</t>
        </r>
      </text>
    </comment>
  </commentList>
</comments>
</file>

<file path=xl/sharedStrings.xml><?xml version="1.0" encoding="utf-8"?>
<sst xmlns="http://schemas.openxmlformats.org/spreadsheetml/2006/main" count="306" uniqueCount="235">
  <si>
    <t>附表1  銀行衍生性金融商品交易量彙總表</t>
    <phoneticPr fontId="4" type="noConversion"/>
  </si>
  <si>
    <t>商  品  種  類  別</t>
    <phoneticPr fontId="4" type="noConversion"/>
  </si>
  <si>
    <t>純外幣交易</t>
  </si>
  <si>
    <t>合  計</t>
  </si>
  <si>
    <t>單位：新臺幣百萬元；%</t>
    <phoneticPr fontId="4" type="noConversion"/>
  </si>
  <si>
    <t>商  品  種  類</t>
    <phoneticPr fontId="4" type="noConversion"/>
  </si>
  <si>
    <r>
      <t>本國銀行及外國與大陸地區銀行在台分行</t>
    </r>
    <r>
      <rPr>
        <vertAlign val="superscript"/>
        <sz val="14"/>
        <rFont val="標楷體"/>
        <family val="4"/>
        <charset val="136"/>
      </rPr>
      <t>1</t>
    </r>
    <phoneticPr fontId="4" type="noConversion"/>
  </si>
  <si>
    <t>涉及新臺幣交易</t>
    <phoneticPr fontId="4" type="noConversion"/>
  </si>
  <si>
    <t>比重</t>
    <phoneticPr fontId="4" type="noConversion"/>
  </si>
  <si>
    <r>
      <t>一、利率有關契約</t>
    </r>
    <r>
      <rPr>
        <sz val="10"/>
        <rFont val="標楷體"/>
        <family val="4"/>
        <charset val="136"/>
      </rPr>
      <t>(Interest Rate Contracts)</t>
    </r>
    <phoneticPr fontId="4" type="noConversion"/>
  </si>
  <si>
    <t xml:space="preserve">  (一)店頭市場(OTC)</t>
    <phoneticPr fontId="4" type="noConversion"/>
  </si>
  <si>
    <t xml:space="preserve">    1.遠期利率協議(FRA)</t>
  </si>
  <si>
    <t xml:space="preserve">    2.換利(IRS)</t>
  </si>
  <si>
    <t xml:space="preserve">    3.買入選擇權(Bought Options)</t>
  </si>
  <si>
    <t xml:space="preserve">    4.賣出選擇權(Sold Options)</t>
  </si>
  <si>
    <t xml:space="preserve">  (二)交易所(Exchange-traded Contracts)</t>
    <phoneticPr fontId="4" type="noConversion"/>
  </si>
  <si>
    <r>
      <t xml:space="preserve">    1.期貨-長部位</t>
    </r>
    <r>
      <rPr>
        <sz val="10"/>
        <rFont val="標楷體"/>
        <family val="4"/>
        <charset val="136"/>
      </rPr>
      <t>(Futures - Long Positions)</t>
    </r>
    <phoneticPr fontId="4" type="noConversion"/>
  </si>
  <si>
    <r>
      <t xml:space="preserve">    2.期貨-短部位</t>
    </r>
    <r>
      <rPr>
        <sz val="10"/>
        <rFont val="標楷體"/>
        <family val="4"/>
        <charset val="136"/>
      </rPr>
      <t>(Futures - Short Positions)</t>
    </r>
    <phoneticPr fontId="4" type="noConversion"/>
  </si>
  <si>
    <t xml:space="preserve">    3.買入選擇權(Bought Options)</t>
    <phoneticPr fontId="4" type="noConversion"/>
  </si>
  <si>
    <t xml:space="preserve">    4.賣出選擇權(Sold Options)</t>
    <phoneticPr fontId="4" type="noConversion"/>
  </si>
  <si>
    <r>
      <t>二、匯率有關契約</t>
    </r>
    <r>
      <rPr>
        <b/>
        <vertAlign val="superscript"/>
        <sz val="12"/>
        <rFont val="標楷體"/>
        <family val="4"/>
        <charset val="136"/>
      </rPr>
      <t>2</t>
    </r>
    <r>
      <rPr>
        <sz val="10"/>
        <rFont val="標楷體"/>
        <family val="4"/>
        <charset val="136"/>
      </rPr>
      <t>(Foreign Exchange Transactions)</t>
    </r>
    <phoneticPr fontId="4" type="noConversion"/>
  </si>
  <si>
    <t xml:space="preserve">  (一)店頭市場(OTC)</t>
  </si>
  <si>
    <t xml:space="preserve">    1.遠期契約(Outright Forwards)</t>
    <phoneticPr fontId="4" type="noConversion"/>
  </si>
  <si>
    <t xml:space="preserve">    2.換匯(Fx Swaps)</t>
  </si>
  <si>
    <t xml:space="preserve">    3.換匯換利(Currency Swaps)</t>
  </si>
  <si>
    <t xml:space="preserve">    4.買入選擇權(Bought Options)</t>
  </si>
  <si>
    <t xml:space="preserve">    5.賣出選擇權(Sold Options)</t>
  </si>
  <si>
    <t xml:space="preserve">  (二)交易所(Exchange-traded Contracts)</t>
  </si>
  <si>
    <r>
      <t xml:space="preserve">    2.期貨-短部位</t>
    </r>
    <r>
      <rPr>
        <sz val="9"/>
        <rFont val="標楷體"/>
        <family val="4"/>
        <charset val="136"/>
      </rPr>
      <t>(</t>
    </r>
    <r>
      <rPr>
        <sz val="10"/>
        <rFont val="標楷體"/>
        <family val="4"/>
        <charset val="136"/>
      </rPr>
      <t>Futures - Short Positions)</t>
    </r>
    <phoneticPr fontId="4" type="noConversion"/>
  </si>
  <si>
    <r>
      <t>三、權益證券有關契約</t>
    </r>
    <r>
      <rPr>
        <sz val="10"/>
        <rFont val="標楷體"/>
        <family val="4"/>
        <charset val="136"/>
      </rPr>
      <t>(Equity-linked Contracts)</t>
    </r>
    <phoneticPr fontId="4" type="noConversion"/>
  </si>
  <si>
    <t xml:space="preserve">  (一)店頭市場(OTC)</t>
    <phoneticPr fontId="4" type="noConversion"/>
  </si>
  <si>
    <r>
      <t>四、商品有關契約</t>
    </r>
    <r>
      <rPr>
        <sz val="12"/>
        <rFont val="標楷體"/>
        <family val="4"/>
        <charset val="136"/>
      </rPr>
      <t>(Commodity Contracts)</t>
    </r>
    <phoneticPr fontId="4" type="noConversion"/>
  </si>
  <si>
    <t>小     計(一至四)</t>
    <phoneticPr fontId="4" type="noConversion"/>
  </si>
  <si>
    <t>五、信用有關契約(Credit Contracts)</t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</si>
  <si>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1.信用違約交換(Credit Default Swap)</t>
    </r>
    <phoneticPr fontId="4" type="noConversion"/>
  </si>
  <si>
    <r>
      <t xml:space="preserve">  </t>
    </r>
    <r>
      <rPr>
        <sz val="12"/>
        <rFont val="標楷體"/>
        <family val="4"/>
        <charset val="136"/>
      </rPr>
      <t xml:space="preserve">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</si>
  <si>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</t>
    </r>
    <r>
      <rPr>
        <sz val="12"/>
        <rFont val="Heiti TC"/>
        <family val="2"/>
      </rPr>
      <t xml:space="preserve">      </t>
    </r>
    <r>
      <rPr>
        <sz val="12"/>
        <rFont val="標楷體"/>
        <family val="4"/>
        <charset val="136"/>
      </rPr>
      <t>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</si>
  <si>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4.其他(Other)</t>
    </r>
    <phoneticPr fontId="4" type="noConversion"/>
  </si>
  <si>
    <t>六、其他有關契約(Other Contracts)</t>
    <phoneticPr fontId="4" type="noConversion"/>
  </si>
  <si>
    <r>
      <t xml:space="preserve">        </t>
    </r>
    <r>
      <rPr>
        <sz val="12"/>
        <rFont val="標楷體"/>
        <family val="4"/>
        <charset val="136"/>
      </rPr>
      <t>1.遠期契約(Outright Forwards)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</si>
  <si>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2.交換(Swaps)</t>
    </r>
    <phoneticPr fontId="4" type="noConversion"/>
  </si>
  <si>
    <r>
      <t xml:space="preserve">        </t>
    </r>
    <r>
      <rPr>
        <sz val="12"/>
        <rFont val="標楷體"/>
        <family val="4"/>
        <charset val="136"/>
      </rPr>
      <t>3.選擇權(Options)</t>
    </r>
    <phoneticPr fontId="4" type="noConversion"/>
  </si>
  <si>
    <t>總        計</t>
  </si>
  <si>
    <t>註：1.包括國內總分支機構及國際金融業務分行資料，不含海外分行及子行；本表已剔除銀行間交易重複計算部分。</t>
    <phoneticPr fontId="4" type="noConversion"/>
  </si>
  <si>
    <t xml:space="preserve">    2.匯率有關契約中「涉及新臺幣交易」金額包括新臺幣對外幣無本金交割遠期外匯交易；「純外幣交易」金額包括外幣保證金交易以遠期</t>
    <phoneticPr fontId="4" type="noConversion"/>
  </si>
  <si>
    <t xml:space="preserve">      契約承作者。</t>
    <phoneticPr fontId="4" type="noConversion"/>
  </si>
  <si>
    <t xml:space="preserve">交  易  幣  別  比  較  </t>
    <phoneticPr fontId="4" type="noConversion"/>
  </si>
  <si>
    <t>單位：新臺幣百萬元；%</t>
    <phoneticPr fontId="4" type="noConversion"/>
  </si>
  <si>
    <t>交  易  幣  別</t>
    <phoneticPr fontId="4" type="noConversion"/>
  </si>
  <si>
    <t>涉及新臺幣交易</t>
    <phoneticPr fontId="4" type="noConversion"/>
  </si>
  <si>
    <t>純外幣交易</t>
    <phoneticPr fontId="4" type="noConversion"/>
  </si>
  <si>
    <t>106年7月</t>
    <phoneticPr fontId="4" type="noConversion"/>
  </si>
  <si>
    <t>金  額</t>
    <phoneticPr fontId="3" type="noConversion"/>
  </si>
  <si>
    <t>比  重</t>
    <phoneticPr fontId="3" type="noConversion"/>
  </si>
  <si>
    <t>106年6月</t>
  </si>
  <si>
    <t>比  重</t>
    <phoneticPr fontId="3" type="noConversion"/>
  </si>
  <si>
    <t>比較增減</t>
    <phoneticPr fontId="4" type="noConversion"/>
  </si>
  <si>
    <t>差  額</t>
    <phoneticPr fontId="3" type="noConversion"/>
  </si>
  <si>
    <t>變動率</t>
    <phoneticPr fontId="3" type="noConversion"/>
  </si>
  <si>
    <t>附表2 銀行衍生性金融商品交易量比較表</t>
    <phoneticPr fontId="4" type="noConversion"/>
  </si>
  <si>
    <r>
      <t>單位：新臺幣百萬元；</t>
    </r>
    <r>
      <rPr>
        <strike/>
        <sz val="12"/>
        <rFont val="Times New Roman"/>
        <family val="1"/>
      </rPr>
      <t>%</t>
    </r>
    <phoneticPr fontId="4" type="noConversion"/>
  </si>
  <si>
    <t>商  品  種  類</t>
  </si>
  <si>
    <t>106年7月</t>
    <phoneticPr fontId="4" type="noConversion"/>
  </si>
  <si>
    <t>比較增減</t>
  </si>
  <si>
    <t>合計</t>
    <phoneticPr fontId="4" type="noConversion"/>
  </si>
  <si>
    <t>比重</t>
    <phoneticPr fontId="4" type="noConversion"/>
  </si>
  <si>
    <t>差  額</t>
  </si>
  <si>
    <t>變動率</t>
    <phoneticPr fontId="4" type="noConversion"/>
  </si>
  <si>
    <r>
      <t>一、利率有關契約</t>
    </r>
    <r>
      <rPr>
        <sz val="12"/>
        <rFont val="標楷體"/>
        <family val="4"/>
        <charset val="136"/>
      </rPr>
      <t>(Interest Rate Contracts)</t>
    </r>
    <phoneticPr fontId="4" type="noConversion"/>
  </si>
  <si>
    <t xml:space="preserve">    3.買入選擇權(Bought Options)</t>
    <phoneticPr fontId="4" type="noConversion"/>
  </si>
  <si>
    <t xml:space="preserve">  (二)交易所(Exchange-traded Contracts)</t>
    <phoneticPr fontId="4" type="noConversion"/>
  </si>
  <si>
    <t xml:space="preserve">    1.期貨-長部位(Futures - Long Positions)</t>
  </si>
  <si>
    <t xml:space="preserve">    2.期貨-短部位(Futures -  Short Positions)</t>
    <phoneticPr fontId="30" type="noConversion"/>
  </si>
  <si>
    <r>
      <t>二、匯率有關契約</t>
    </r>
    <r>
      <rPr>
        <sz val="12"/>
        <rFont val="標楷體"/>
        <family val="4"/>
        <charset val="136"/>
      </rPr>
      <t>(Foreign Exchange Transactions)</t>
    </r>
  </si>
  <si>
    <t xml:space="preserve">    1.遠期契約(Outright Forwards)</t>
    <phoneticPr fontId="4" type="noConversion"/>
  </si>
  <si>
    <t xml:space="preserve">    1.期貨-長部位(Futures - Long Positions)</t>
    <phoneticPr fontId="30" type="noConversion"/>
  </si>
  <si>
    <r>
      <t>三、權益證券有關契約</t>
    </r>
    <r>
      <rPr>
        <sz val="12"/>
        <rFont val="標楷體"/>
        <family val="4"/>
        <charset val="136"/>
      </rPr>
      <t>(Equity-linked Contracts)</t>
    </r>
  </si>
  <si>
    <r>
      <t>四、商品有關契約</t>
    </r>
    <r>
      <rPr>
        <sz val="12"/>
        <rFont val="標楷體"/>
        <family val="4"/>
        <charset val="136"/>
      </rPr>
      <t>(Commodity Contracts)</t>
    </r>
  </si>
  <si>
    <t>小     計(一至四)</t>
    <phoneticPr fontId="4" type="noConversion"/>
  </si>
  <si>
    <t xml:space="preserve">    1.信用違約交換(Credit Default Swap)</t>
    <phoneticPr fontId="4" type="noConversion"/>
  </si>
  <si>
    <r>
      <t xml:space="preserve">    2.買入信用違約選擇權</t>
    </r>
    <r>
      <rPr>
        <sz val="10"/>
        <rFont val="標楷體"/>
        <family val="4"/>
        <charset val="136"/>
      </rPr>
      <t>(Bought Credit Default Options)</t>
    </r>
    <phoneticPr fontId="4" type="noConversion"/>
  </si>
  <si>
    <r>
      <t xml:space="preserve">    3.賣出信用違約選擇權</t>
    </r>
    <r>
      <rPr>
        <sz val="10"/>
        <rFont val="標楷體"/>
        <family val="4"/>
        <charset val="136"/>
      </rPr>
      <t>(Sold Credit Default Options)</t>
    </r>
    <phoneticPr fontId="4" type="noConversion"/>
  </si>
  <si>
    <t xml:space="preserve">    4.其他(Other)</t>
    <phoneticPr fontId="4" type="noConversion"/>
  </si>
  <si>
    <t>六、其他有關契約(Other Contracts)</t>
  </si>
  <si>
    <t xml:space="preserve">    2.交換(Swaps)</t>
    <phoneticPr fontId="4" type="noConversion"/>
  </si>
  <si>
    <t xml:space="preserve">    3.選擇權(Options)</t>
    <phoneticPr fontId="4" type="noConversion"/>
  </si>
  <si>
    <r>
      <t>總        計</t>
    </r>
    <r>
      <rPr>
        <b/>
        <vertAlign val="superscript"/>
        <sz val="14"/>
        <rFont val="標楷體"/>
        <family val="4"/>
        <charset val="136"/>
      </rPr>
      <t>註</t>
    </r>
    <phoneticPr fontId="4" type="noConversion"/>
  </si>
  <si>
    <t>註：包括國內總分支機構及國際金融業務分行資料，不含海外分行及子行；本表已剔除銀行間交易重複計算部分。</t>
    <phoneticPr fontId="4" type="noConversion"/>
  </si>
  <si>
    <r>
      <rPr>
        <sz val="20"/>
        <rFont val="標楷體"/>
        <family val="4"/>
        <charset val="136"/>
      </rPr>
      <t>附圖</t>
    </r>
    <r>
      <rPr>
        <sz val="20"/>
        <rFont val="Times New Roman"/>
        <family val="1"/>
      </rPr>
      <t xml:space="preserve">1  </t>
    </r>
    <r>
      <rPr>
        <sz val="20"/>
        <rFont val="標楷體"/>
        <family val="4"/>
        <charset val="136"/>
      </rPr>
      <t>銀行辦理衍生性金融商品交易量趨勢統計</t>
    </r>
    <phoneticPr fontId="30" type="noConversion"/>
  </si>
  <si>
    <r>
      <rPr>
        <sz val="12"/>
        <rFont val="新細明體"/>
        <family val="1"/>
        <charset val="136"/>
      </rPr>
      <t>新臺幣百萬元</t>
    </r>
  </si>
  <si>
    <r>
      <rPr>
        <sz val="12"/>
        <rFont val="新細明體"/>
        <family val="1"/>
        <charset val="136"/>
      </rPr>
      <t>新臺幣十億元</t>
    </r>
  </si>
  <si>
    <r>
      <rPr>
        <sz val="12"/>
        <rFont val="新細明體"/>
        <family val="1"/>
        <charset val="136"/>
      </rPr>
      <t>年月</t>
    </r>
  </si>
  <si>
    <r>
      <rPr>
        <sz val="12"/>
        <rFont val="新細明體"/>
        <family val="1"/>
        <charset val="136"/>
      </rPr>
      <t>總交易量</t>
    </r>
  </si>
  <si>
    <r>
      <rPr>
        <sz val="12"/>
        <rFont val="新細明體"/>
        <family val="1"/>
        <charset val="136"/>
      </rPr>
      <t>匯率有關契約</t>
    </r>
  </si>
  <si>
    <r>
      <rPr>
        <sz val="12"/>
        <rFont val="新細明體"/>
        <family val="1"/>
        <charset val="136"/>
      </rPr>
      <t>利率有關契約</t>
    </r>
  </si>
  <si>
    <t>102/1</t>
  </si>
  <si>
    <t>102/1</t>
    <phoneticPr fontId="3" type="noConversion"/>
  </si>
  <si>
    <t>90/12</t>
  </si>
  <si>
    <t>102/2</t>
  </si>
  <si>
    <t>91/3</t>
  </si>
  <si>
    <t>102/3</t>
  </si>
  <si>
    <t>91/6</t>
  </si>
  <si>
    <t>102/4</t>
  </si>
  <si>
    <t>91/9</t>
  </si>
  <si>
    <t>102/5</t>
  </si>
  <si>
    <t>91/12</t>
  </si>
  <si>
    <t>102/6</t>
  </si>
  <si>
    <t>92/3</t>
  </si>
  <si>
    <t>102/7</t>
  </si>
  <si>
    <t>92/6</t>
  </si>
  <si>
    <t>102/8</t>
  </si>
  <si>
    <t>92/9</t>
  </si>
  <si>
    <t>102/9</t>
  </si>
  <si>
    <t>92/12</t>
  </si>
  <si>
    <t>102/10</t>
  </si>
  <si>
    <t>93/3</t>
  </si>
  <si>
    <t>102/11</t>
  </si>
  <si>
    <t>93/6</t>
  </si>
  <si>
    <t>102/12</t>
  </si>
  <si>
    <t>93/9</t>
  </si>
  <si>
    <t>103/1</t>
  </si>
  <si>
    <t>103/1</t>
    <phoneticPr fontId="3" type="noConversion"/>
  </si>
  <si>
    <t>93/12</t>
  </si>
  <si>
    <t>103/2</t>
  </si>
  <si>
    <t>94/3</t>
  </si>
  <si>
    <t>103/3</t>
  </si>
  <si>
    <t>94/6</t>
  </si>
  <si>
    <t>103/4</t>
  </si>
  <si>
    <t>94/9</t>
  </si>
  <si>
    <t>103/5</t>
  </si>
  <si>
    <t>94/12</t>
  </si>
  <si>
    <t>103/6</t>
  </si>
  <si>
    <t>95/3</t>
  </si>
  <si>
    <t>103/7</t>
  </si>
  <si>
    <t>95/6</t>
  </si>
  <si>
    <t>103/8</t>
  </si>
  <si>
    <t>95/9</t>
  </si>
  <si>
    <t>103/9</t>
  </si>
  <si>
    <t>95/12</t>
  </si>
  <si>
    <t>103/10</t>
  </si>
  <si>
    <t>96/1</t>
  </si>
  <si>
    <t>103/11</t>
  </si>
  <si>
    <r>
      <t>9</t>
    </r>
    <r>
      <rPr>
        <sz val="12"/>
        <rFont val="Times New Roman"/>
        <family val="1"/>
      </rPr>
      <t>6/2</t>
    </r>
  </si>
  <si>
    <t>103/12</t>
  </si>
  <si>
    <t>96/3</t>
  </si>
  <si>
    <t>104/1</t>
  </si>
  <si>
    <t>104/1</t>
    <phoneticPr fontId="3" type="noConversion"/>
  </si>
  <si>
    <r>
      <t>9</t>
    </r>
    <r>
      <rPr>
        <sz val="12"/>
        <rFont val="Times New Roman"/>
        <family val="1"/>
      </rPr>
      <t>6/4</t>
    </r>
  </si>
  <si>
    <t>104/2</t>
  </si>
  <si>
    <r>
      <t>9</t>
    </r>
    <r>
      <rPr>
        <sz val="12"/>
        <rFont val="Times New Roman"/>
        <family val="1"/>
      </rPr>
      <t>6/5</t>
    </r>
  </si>
  <si>
    <t>104/3</t>
  </si>
  <si>
    <t>96/6</t>
  </si>
  <si>
    <t>104/4</t>
  </si>
  <si>
    <r>
      <t>9</t>
    </r>
    <r>
      <rPr>
        <sz val="12"/>
        <rFont val="Times New Roman"/>
        <family val="1"/>
      </rPr>
      <t>6/7</t>
    </r>
  </si>
  <si>
    <t>104/5</t>
  </si>
  <si>
    <t>96/8</t>
  </si>
  <si>
    <t>104/6</t>
    <phoneticPr fontId="3" type="noConversion"/>
  </si>
  <si>
    <r>
      <t>9</t>
    </r>
    <r>
      <rPr>
        <sz val="12"/>
        <rFont val="Times New Roman"/>
        <family val="1"/>
      </rPr>
      <t>6/9</t>
    </r>
  </si>
  <si>
    <t>104/7</t>
  </si>
  <si>
    <r>
      <t>9</t>
    </r>
    <r>
      <rPr>
        <sz val="12"/>
        <rFont val="Times New Roman"/>
        <family val="1"/>
      </rPr>
      <t>6/10</t>
    </r>
  </si>
  <si>
    <t>104/8</t>
  </si>
  <si>
    <t>96/11</t>
  </si>
  <si>
    <t>104/9</t>
  </si>
  <si>
    <t>96/12</t>
  </si>
  <si>
    <t>104/10</t>
  </si>
  <si>
    <t>97/1</t>
  </si>
  <si>
    <t>104/11</t>
  </si>
  <si>
    <t>97/2</t>
  </si>
  <si>
    <t>104/12</t>
  </si>
  <si>
    <t>97/3</t>
  </si>
  <si>
    <t>105/01</t>
    <phoneticPr fontId="3" type="noConversion"/>
  </si>
  <si>
    <t>105/1</t>
    <phoneticPr fontId="3" type="noConversion"/>
  </si>
  <si>
    <t>97/4</t>
  </si>
  <si>
    <t>105/2</t>
  </si>
  <si>
    <t>97/5</t>
  </si>
  <si>
    <t>105/3</t>
  </si>
  <si>
    <t>97/6</t>
  </si>
  <si>
    <t>105/4</t>
    <phoneticPr fontId="3" type="noConversion"/>
  </si>
  <si>
    <t>97/7</t>
  </si>
  <si>
    <t>105/5</t>
  </si>
  <si>
    <t>97/8</t>
  </si>
  <si>
    <t>105/6</t>
  </si>
  <si>
    <t>97/9</t>
  </si>
  <si>
    <t>105/7</t>
  </si>
  <si>
    <t>97/10</t>
  </si>
  <si>
    <t>105/8</t>
  </si>
  <si>
    <t>97/11</t>
  </si>
  <si>
    <t>105/9</t>
  </si>
  <si>
    <t>97/12</t>
  </si>
  <si>
    <t>105/10</t>
    <phoneticPr fontId="3" type="noConversion"/>
  </si>
  <si>
    <t>98/1</t>
  </si>
  <si>
    <t>105/11</t>
  </si>
  <si>
    <t>98/2</t>
  </si>
  <si>
    <t>105/12</t>
    <phoneticPr fontId="3" type="noConversion"/>
  </si>
  <si>
    <t>98/3</t>
  </si>
  <si>
    <t>106/1</t>
    <phoneticPr fontId="3" type="noConversion"/>
  </si>
  <si>
    <t>98/4</t>
  </si>
  <si>
    <t>106/2</t>
  </si>
  <si>
    <t>98/5</t>
  </si>
  <si>
    <t>106/3</t>
  </si>
  <si>
    <t>98/6</t>
  </si>
  <si>
    <t>106/4</t>
  </si>
  <si>
    <t>106/4</t>
    <phoneticPr fontId="3" type="noConversion"/>
  </si>
  <si>
    <t>98/7</t>
  </si>
  <si>
    <t>106/5</t>
  </si>
  <si>
    <t>98/8</t>
  </si>
  <si>
    <t>106/6</t>
  </si>
  <si>
    <t>98/9</t>
  </si>
  <si>
    <t>106/7</t>
    <phoneticPr fontId="3" type="noConversion"/>
  </si>
  <si>
    <t>98/10</t>
  </si>
  <si>
    <t>98/11</t>
  </si>
  <si>
    <t>99/12</t>
  </si>
  <si>
    <t>100/3</t>
  </si>
  <si>
    <t>100/6</t>
  </si>
  <si>
    <t>100/9</t>
  </si>
  <si>
    <t>100/12</t>
  </si>
  <si>
    <t>101/3</t>
  </si>
  <si>
    <t>101/6</t>
  </si>
  <si>
    <t>101/9</t>
  </si>
  <si>
    <t>101/12</t>
  </si>
  <si>
    <r>
      <rPr>
        <sz val="18"/>
        <rFont val="標楷體"/>
        <family val="4"/>
        <charset val="136"/>
      </rPr>
      <t>附圖</t>
    </r>
    <r>
      <rPr>
        <sz val="18"/>
        <rFont val="Times New Roman"/>
        <family val="1"/>
      </rPr>
      <t>2  106</t>
    </r>
    <r>
      <rPr>
        <sz val="18"/>
        <rFont val="標楷體"/>
        <family val="4"/>
        <charset val="136"/>
      </rPr>
      <t>年</t>
    </r>
    <r>
      <rPr>
        <sz val="18"/>
        <rFont val="Times New Roman"/>
        <family val="1"/>
      </rPr>
      <t>7</t>
    </r>
    <r>
      <rPr>
        <sz val="18"/>
        <rFont val="標楷體"/>
        <family val="4"/>
        <charset val="136"/>
      </rPr>
      <t>月銀行衍生性金融商品交易量內容分析</t>
    </r>
    <phoneticPr fontId="30" type="noConversion"/>
  </si>
  <si>
    <t>幣別</t>
    <phoneticPr fontId="30" type="noConversion"/>
  </si>
  <si>
    <t>商品種類別</t>
  </si>
  <si>
    <t>幣別</t>
  </si>
  <si>
    <t>銀行類別</t>
  </si>
  <si>
    <t>匯率契約</t>
  </si>
  <si>
    <t>本國銀行</t>
    <phoneticPr fontId="30" type="noConversion"/>
  </si>
  <si>
    <t>利率契約</t>
  </si>
  <si>
    <t>涉及新臺幣交易</t>
    <phoneticPr fontId="30" type="noConversion"/>
  </si>
  <si>
    <t>外國銀行在台分行</t>
  </si>
  <si>
    <t>權益證券契約</t>
  </si>
  <si>
    <t>商品契約</t>
  </si>
  <si>
    <t>信用契約</t>
  </si>
  <si>
    <r>
      <t>點選圖形中心(物件) 右鍵必須出現</t>
    </r>
    <r>
      <rPr>
        <u/>
        <sz val="12"/>
        <color indexed="45"/>
        <rFont val="標楷體"/>
        <family val="4"/>
        <charset val="136"/>
      </rPr>
      <t>資料點格式</t>
    </r>
    <r>
      <rPr>
        <sz val="12"/>
        <color indexed="45"/>
        <rFont val="標楷體"/>
        <family val="4"/>
        <charset val="136"/>
      </rPr>
      <t xml:space="preserve"> 點選陰影 去陰影</t>
    </r>
    <phoneticPr fontId="3" type="noConversion"/>
  </si>
  <si>
    <t>圖形陰影才會消失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</si>
</sst>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_(* #,##0_);_(* &quot;(-&quot;#,##0_);_(* \-_);_(@_)"/>
    <numFmt numFmtId="180" formatCode="_(* #,##0_);_(* \-#,##0_);_(* \-_);_(@_)"/>
    <numFmt numFmtId="181" formatCode="_-* #,##0.00_-;\-* #,##0.00_-;_-* &quot;-&quot;_-;_-@_-"/>
    <numFmt numFmtId="182" formatCode="0.00_ "/>
    <numFmt numFmtId="183" formatCode="#,##0_ "/>
    <numFmt numFmtId="184" formatCode="0.00_);[Red]\(0.00\)"/>
    <numFmt numFmtId="185" formatCode="_(* #,##0_);_(* \-#,##0_);_(* &quot;-&quot;_);_(@_)"/>
    <numFmt numFmtId="186" formatCode="#,##0.00_ "/>
    <numFmt numFmtId="187" formatCode="#,##0_);[Red]\(#,##0\)"/>
  </numFmts>
  <fonts count="45">
    <font>
      <sz val="12"/>
      <name val="Heiti TC"/>
      <family val="2"/>
    </font>
    <font>
      <sz val="12"/>
      <name val="Heiti TC"/>
      <family val="2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b/>
      <sz val="16"/>
      <name val="標楷體"/>
      <family val="4"/>
      <charset val="136"/>
    </font>
    <font>
      <vertAlign val="superscript"/>
      <sz val="14"/>
      <name val="標楷體"/>
      <family val="4"/>
      <charset val="136"/>
    </font>
    <font>
      <b/>
      <sz val="13"/>
      <name val="標楷體"/>
      <family val="4"/>
      <charset val="136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vertAlign val="superscript"/>
      <sz val="12"/>
      <name val="標楷體"/>
      <family val="4"/>
      <charset val="136"/>
    </font>
    <font>
      <sz val="9"/>
      <name val="標楷體"/>
      <family val="4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8"/>
      <name val="Heiti TC"/>
      <family val="2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rgb="FFFF0000"/>
      <name val="新細明體"/>
      <family val="1"/>
      <charset val="136"/>
    </font>
    <font>
      <u/>
      <sz val="9"/>
      <color indexed="12"/>
      <name val="Times New Roman"/>
      <family val="1"/>
    </font>
    <font>
      <strike/>
      <sz val="12"/>
      <name val="Times New Roman"/>
      <family val="1"/>
    </font>
    <font>
      <sz val="9"/>
      <name val="Heiti TC"/>
      <family val="2"/>
    </font>
    <font>
      <b/>
      <vertAlign val="superscript"/>
      <sz val="14"/>
      <name val="標楷體"/>
      <family val="4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2"/>
      <name val="新細明體"/>
      <family val="1"/>
      <charset val="136"/>
    </font>
    <font>
      <sz val="12"/>
      <color rgb="FF3366FF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9"/>
      <color indexed="63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18"/>
      <name val="Times New Roman"/>
      <family val="1"/>
    </font>
    <font>
      <sz val="10"/>
      <name val="新細明體"/>
      <family val="1"/>
      <charset val="136"/>
    </font>
    <font>
      <u/>
      <sz val="12"/>
      <color indexed="45"/>
      <name val="標楷體"/>
      <family val="4"/>
      <charset val="136"/>
    </font>
    <font>
      <sz val="12"/>
      <color indexed="45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Border="0" applyAlignment="0" applyProtection="0"/>
    <xf numFmtId="0" fontId="8" fillId="0" borderId="0"/>
    <xf numFmtId="0" fontId="27" fillId="0" borderId="30" applyAlignment="0" applyProtection="0"/>
    <xf numFmtId="0" fontId="8" fillId="0" borderId="0"/>
    <xf numFmtId="17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96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/>
    <xf numFmtId="0" fontId="11" fillId="0" borderId="4" xfId="0" applyFont="1" applyFill="1" applyBorder="1" applyAlignment="1">
      <alignment horizontal="center" vertical="center" shrinkToFit="1"/>
    </xf>
    <xf numFmtId="49" fontId="9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6" fillId="0" borderId="5" xfId="0" applyNumberFormat="1" applyFont="1" applyFill="1" applyBorder="1" applyAlignment="1">
      <alignment horizontal="centerContinuous" vertical="center" wrapText="1"/>
    </xf>
    <xf numFmtId="176" fontId="6" fillId="0" borderId="6" xfId="0" applyNumberFormat="1" applyFont="1" applyFill="1" applyBorder="1" applyAlignment="1">
      <alignment horizontal="centerContinuous" vertical="center" wrapText="1"/>
    </xf>
    <xf numFmtId="10" fontId="6" fillId="0" borderId="7" xfId="1" applyNumberFormat="1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shrinkToFit="1"/>
    </xf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6" fillId="0" borderId="2" xfId="2" applyNumberFormat="1" applyFont="1" applyFill="1" applyBorder="1" applyAlignment="1" applyProtection="1">
      <alignment horizontal="center" vertical="center"/>
      <protection hidden="1"/>
    </xf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9" xfId="2" applyFont="1" applyFill="1" applyBorder="1" applyAlignment="1" applyProtection="1">
      <alignment horizontal="left" vertical="center"/>
      <protection hidden="1"/>
    </xf>
    <xf numFmtId="176" fontId="15" fillId="0" borderId="10" xfId="0" applyNumberFormat="1" applyFont="1" applyFill="1" applyBorder="1" applyAlignment="1" applyProtection="1">
      <alignment horizontal="right" vertical="center"/>
      <protection locked="0"/>
    </xf>
    <xf numFmtId="176" fontId="15" fillId="0" borderId="11" xfId="0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177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hidden="1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7" fontId="9" fillId="0" borderId="16" xfId="1" applyNumberFormat="1" applyFont="1" applyFill="1" applyBorder="1" applyAlignment="1" applyProtection="1">
      <alignment horizontal="right" vertical="center"/>
      <protection locked="0"/>
    </xf>
    <xf numFmtId="177" fontId="9" fillId="0" borderId="17" xfId="1" applyNumberFormat="1" applyFont="1" applyFill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left" vertical="center"/>
      <protection hidden="1"/>
    </xf>
    <xf numFmtId="176" fontId="9" fillId="0" borderId="19" xfId="0" applyNumberFormat="1" applyFont="1" applyFill="1" applyBorder="1" applyAlignment="1" applyProtection="1">
      <alignment horizontal="right" vertical="center"/>
      <protection locked="0"/>
    </xf>
    <xf numFmtId="0" fontId="16" fillId="0" borderId="9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/>
      <protection hidden="1"/>
    </xf>
    <xf numFmtId="0" fontId="6" fillId="0" borderId="20" xfId="2" applyFont="1" applyFill="1" applyBorder="1" applyAlignment="1" applyProtection="1">
      <alignment horizontal="left" vertical="center" shrinkToFit="1"/>
      <protection hidden="1"/>
    </xf>
    <xf numFmtId="180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9" xfId="2" applyFont="1" applyFill="1" applyBorder="1" applyAlignment="1" applyProtection="1">
      <alignment horizontal="center" vertical="center" shrinkToFit="1"/>
      <protection hidden="1"/>
    </xf>
    <xf numFmtId="0" fontId="16" fillId="0" borderId="9" xfId="2" applyFont="1" applyFill="1" applyBorder="1" applyAlignment="1" applyProtection="1">
      <alignment horizontal="left" vertical="center" shrinkToFit="1"/>
      <protection hidden="1"/>
    </xf>
    <xf numFmtId="18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6" fillId="0" borderId="21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/>
      <protection hidden="1"/>
    </xf>
    <xf numFmtId="41" fontId="9" fillId="0" borderId="17" xfId="1" applyNumberFormat="1" applyFont="1" applyFill="1" applyBorder="1" applyAlignment="1" applyProtection="1">
      <alignment horizontal="right" vertical="center"/>
      <protection locked="0"/>
    </xf>
    <xf numFmtId="0" fontId="1" fillId="0" borderId="21" xfId="2" applyFont="1" applyFill="1" applyBorder="1" applyAlignment="1" applyProtection="1">
      <alignment horizontal="left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right" vertical="center"/>
      <protection locked="0"/>
    </xf>
    <xf numFmtId="41" fontId="15" fillId="0" borderId="13" xfId="1" applyNumberFormat="1" applyFont="1" applyFill="1" applyBorder="1" applyAlignment="1" applyProtection="1">
      <alignment horizontal="right" vertical="center"/>
      <protection locked="0"/>
    </xf>
    <xf numFmtId="0" fontId="1" fillId="0" borderId="20" xfId="2" applyFont="1" applyFill="1" applyBorder="1" applyAlignment="1" applyProtection="1">
      <alignment horizontal="left" vertical="center" shrinkToFit="1"/>
      <protection hidden="1"/>
    </xf>
    <xf numFmtId="0" fontId="1" fillId="0" borderId="14" xfId="2" applyFont="1" applyFill="1" applyBorder="1" applyAlignment="1" applyProtection="1">
      <alignment horizontal="left" vertical="center" shrinkToFit="1"/>
      <protection hidden="1"/>
    </xf>
    <xf numFmtId="176" fontId="9" fillId="0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23" xfId="2" applyFont="1" applyFill="1" applyBorder="1" applyAlignment="1" applyProtection="1">
      <alignment horizontal="left" vertical="center" shrinkToFit="1"/>
      <protection hidden="1"/>
    </xf>
    <xf numFmtId="176" fontId="9" fillId="0" borderId="24" xfId="0" applyNumberFormat="1" applyFont="1" applyFill="1" applyBorder="1" applyAlignment="1" applyProtection="1">
      <alignment horizontal="right" vertical="center"/>
      <protection locked="0"/>
    </xf>
    <xf numFmtId="176" fontId="6" fillId="0" borderId="0" xfId="2" applyNumberFormat="1" applyFont="1" applyFill="1" applyProtection="1">
      <protection hidden="1"/>
    </xf>
    <xf numFmtId="10" fontId="6" fillId="0" borderId="0" xfId="1" applyNumberFormat="1" applyFont="1" applyFill="1" applyAlignment="1" applyProtection="1">
      <protection hidden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26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5" xfId="2" applyNumberFormat="1" applyFont="1" applyFill="1" applyBorder="1" applyAlignment="1" applyProtection="1">
      <alignment horizontal="center" vertical="center"/>
      <protection hidden="1"/>
    </xf>
    <xf numFmtId="49" fontId="9" fillId="0" borderId="16" xfId="2" applyNumberFormat="1" applyFont="1" applyFill="1" applyBorder="1" applyAlignment="1" applyProtection="1">
      <alignment horizontal="center" vertical="center"/>
      <protection hidden="1"/>
    </xf>
    <xf numFmtId="176" fontId="20" fillId="0" borderId="15" xfId="0" applyNumberFormat="1" applyFont="1" applyFill="1" applyBorder="1" applyAlignment="1">
      <alignment horizontal="center" vertical="center"/>
    </xf>
    <xf numFmtId="176" fontId="21" fillId="0" borderId="22" xfId="0" applyNumberFormat="1" applyFont="1" applyFill="1" applyBorder="1" applyProtection="1"/>
    <xf numFmtId="176" fontId="21" fillId="0" borderId="17" xfId="0" applyNumberFormat="1" applyFont="1" applyFill="1" applyBorder="1" applyProtection="1"/>
    <xf numFmtId="182" fontId="21" fillId="0" borderId="22" xfId="0" applyNumberFormat="1" applyFont="1" applyFill="1" applyBorder="1" applyProtection="1"/>
    <xf numFmtId="182" fontId="21" fillId="0" borderId="17" xfId="0" applyNumberFormat="1" applyFont="1" applyFill="1" applyBorder="1" applyProtection="1"/>
    <xf numFmtId="176" fontId="20" fillId="0" borderId="19" xfId="0" applyNumberFormat="1" applyFont="1" applyFill="1" applyBorder="1" applyAlignment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183" fontId="21" fillId="0" borderId="22" xfId="0" applyNumberFormat="1" applyFont="1" applyFill="1" applyBorder="1" applyProtection="1"/>
    <xf numFmtId="183" fontId="21" fillId="0" borderId="17" xfId="0" applyNumberFormat="1" applyFont="1" applyFill="1" applyBorder="1" applyProtection="1"/>
    <xf numFmtId="0" fontId="20" fillId="0" borderId="24" xfId="0" applyFont="1" applyFill="1" applyBorder="1" applyAlignment="1" applyProtection="1">
      <alignment horizontal="center" vertical="center"/>
    </xf>
    <xf numFmtId="182" fontId="21" fillId="0" borderId="24" xfId="0" applyNumberFormat="1" applyFont="1" applyFill="1" applyBorder="1" applyProtection="1"/>
    <xf numFmtId="182" fontId="21" fillId="0" borderId="1" xfId="0" applyNumberFormat="1" applyFont="1" applyFill="1" applyBorder="1" applyProtection="1"/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183" fontId="9" fillId="0" borderId="0" xfId="0" applyNumberFormat="1" applyFont="1" applyFill="1" applyBorder="1" applyProtection="1"/>
    <xf numFmtId="10" fontId="9" fillId="0" borderId="0" xfId="1" applyNumberFormat="1" applyFont="1" applyFill="1" applyBorder="1" applyProtection="1"/>
    <xf numFmtId="10" fontId="6" fillId="0" borderId="0" xfId="1" applyNumberFormat="1" applyFont="1" applyFill="1"/>
    <xf numFmtId="0" fontId="6" fillId="0" borderId="0" xfId="0" applyFont="1" applyProtection="1"/>
    <xf numFmtId="0" fontId="6" fillId="0" borderId="0" xfId="0" applyFont="1" applyAlignment="1" applyProtection="1">
      <alignment horizontal="centerContinuous" vertical="center"/>
    </xf>
    <xf numFmtId="176" fontId="6" fillId="0" borderId="0" xfId="0" applyNumberFormat="1" applyFont="1" applyAlignment="1" applyProtection="1">
      <alignment horizontal="centerContinuous"/>
    </xf>
    <xf numFmtId="176" fontId="5" fillId="0" borderId="0" xfId="0" applyNumberFormat="1" applyFont="1" applyAlignment="1" applyProtection="1">
      <alignment horizontal="centerContinuous"/>
    </xf>
    <xf numFmtId="184" fontId="5" fillId="0" borderId="0" xfId="1" applyNumberFormat="1" applyFont="1" applyAlignment="1" applyProtection="1">
      <alignment horizontal="centerContinuous"/>
    </xf>
    <xf numFmtId="185" fontId="6" fillId="0" borderId="0" xfId="0" applyNumberFormat="1" applyFont="1" applyProtection="1"/>
    <xf numFmtId="0" fontId="6" fillId="0" borderId="0" xfId="0" applyFont="1" applyAlignment="1" applyProtection="1">
      <alignment horizontal="left" vertical="center"/>
    </xf>
    <xf numFmtId="176" fontId="6" fillId="0" borderId="0" xfId="0" applyNumberFormat="1" applyFont="1" applyProtection="1"/>
    <xf numFmtId="176" fontId="5" fillId="0" borderId="0" xfId="0" applyNumberFormat="1" applyFont="1" applyProtection="1"/>
    <xf numFmtId="184" fontId="5" fillId="0" borderId="0" xfId="0" applyNumberFormat="1" applyFont="1" applyProtection="1"/>
    <xf numFmtId="185" fontId="6" fillId="0" borderId="0" xfId="2" applyNumberFormat="1" applyFont="1" applyProtection="1">
      <protection hidden="1"/>
    </xf>
    <xf numFmtId="0" fontId="21" fillId="0" borderId="4" xfId="0" applyFont="1" applyBorder="1" applyAlignment="1" applyProtection="1">
      <alignment horizontal="center" vertical="center" shrinkToFit="1"/>
    </xf>
    <xf numFmtId="185" fontId="9" fillId="0" borderId="25" xfId="0" applyNumberFormat="1" applyFont="1" applyBorder="1" applyAlignment="1" applyProtection="1">
      <alignment horizontal="centerContinuous" vertical="center" wrapText="1"/>
    </xf>
    <xf numFmtId="0" fontId="6" fillId="0" borderId="16" xfId="0" applyFont="1" applyBorder="1" applyAlignment="1" applyProtection="1">
      <alignment horizontal="centerContinuous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21" xfId="0" applyFont="1" applyBorder="1" applyAlignment="1" applyProtection="1">
      <alignment shrinkToFit="1"/>
    </xf>
    <xf numFmtId="49" fontId="6" fillId="0" borderId="27" xfId="2" applyNumberFormat="1" applyFont="1" applyFill="1" applyBorder="1" applyAlignment="1" applyProtection="1">
      <alignment horizontal="center" vertical="center"/>
      <protection hidden="1"/>
    </xf>
    <xf numFmtId="49" fontId="6" fillId="0" borderId="33" xfId="2" applyNumberFormat="1" applyFont="1" applyBorder="1" applyAlignment="1" applyProtection="1">
      <alignment horizontal="center" vertical="center"/>
      <protection hidden="1"/>
    </xf>
    <xf numFmtId="184" fontId="6" fillId="0" borderId="33" xfId="2" applyNumberFormat="1" applyFont="1" applyBorder="1" applyAlignment="1" applyProtection="1">
      <alignment horizontal="center" vertical="center"/>
      <protection hidden="1"/>
    </xf>
    <xf numFmtId="185" fontId="6" fillId="0" borderId="27" xfId="2" applyNumberFormat="1" applyFont="1" applyBorder="1" applyAlignment="1" applyProtection="1">
      <alignment horizontal="center" vertical="center"/>
      <protection hidden="1"/>
    </xf>
    <xf numFmtId="49" fontId="6" fillId="0" borderId="33" xfId="1" applyNumberFormat="1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/>
      <protection hidden="1"/>
    </xf>
    <xf numFmtId="176" fontId="6" fillId="0" borderId="10" xfId="0" applyNumberFormat="1" applyFont="1" applyBorder="1" applyAlignment="1" applyProtection="1">
      <alignment horizontal="right" vertical="center"/>
      <protection locked="0"/>
    </xf>
    <xf numFmtId="177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0" xfId="0" applyNumberFormat="1" applyFont="1" applyBorder="1" applyAlignment="1" applyProtection="1">
      <alignment horizontal="right" vertical="center"/>
    </xf>
    <xf numFmtId="182" fontId="6" fillId="0" borderId="13" xfId="1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left" vertical="center"/>
      <protection hidden="1"/>
    </xf>
    <xf numFmtId="176" fontId="6" fillId="0" borderId="31" xfId="0" applyNumberFormat="1" applyFont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 applyProtection="1">
      <alignment horizontal="right" vertical="center"/>
      <protection locked="0"/>
    </xf>
    <xf numFmtId="185" fontId="6" fillId="0" borderId="28" xfId="0" applyNumberFormat="1" applyFont="1" applyBorder="1" applyAlignment="1" applyProtection="1">
      <alignment horizontal="right" vertical="center"/>
    </xf>
    <xf numFmtId="182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14" xfId="2" applyFont="1" applyBorder="1" applyAlignment="1" applyProtection="1">
      <alignment horizontal="left" vertical="center"/>
      <protection hidden="1"/>
    </xf>
    <xf numFmtId="176" fontId="6" fillId="0" borderId="35" xfId="0" applyNumberFormat="1" applyFont="1" applyBorder="1" applyAlignment="1" applyProtection="1">
      <alignment horizontal="right" vertical="center"/>
      <protection locked="0"/>
    </xf>
    <xf numFmtId="176" fontId="6" fillId="0" borderId="36" xfId="0" applyNumberFormat="1" applyFont="1" applyBorder="1" applyAlignment="1" applyProtection="1">
      <alignment horizontal="right" vertical="center"/>
      <protection locked="0"/>
    </xf>
    <xf numFmtId="185" fontId="6" fillId="0" borderId="35" xfId="0" applyNumberFormat="1" applyFont="1" applyBorder="1" applyAlignment="1" applyProtection="1">
      <alignment horizontal="right" vertical="center"/>
    </xf>
    <xf numFmtId="185" fontId="6" fillId="0" borderId="17" xfId="0" applyNumberFormat="1" applyFont="1" applyBorder="1" applyAlignment="1" applyProtection="1">
      <alignment horizontal="right" vertical="center"/>
    </xf>
    <xf numFmtId="177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17" xfId="1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Border="1" applyAlignment="1" applyProtection="1">
      <alignment horizontal="left" vertical="center"/>
      <protection hidden="1"/>
    </xf>
    <xf numFmtId="176" fontId="6" fillId="0" borderId="29" xfId="0" applyNumberFormat="1" applyFont="1" applyBorder="1" applyAlignment="1" applyProtection="1">
      <alignment horizontal="right" vertical="center"/>
      <protection locked="0"/>
    </xf>
    <xf numFmtId="185" fontId="6" fillId="0" borderId="27" xfId="0" applyNumberFormat="1" applyFont="1" applyBorder="1" applyAlignment="1" applyProtection="1">
      <alignment horizontal="right" vertical="center"/>
    </xf>
    <xf numFmtId="186" fontId="6" fillId="0" borderId="17" xfId="1" applyNumberFormat="1" applyFont="1" applyFill="1" applyBorder="1" applyAlignment="1" applyProtection="1">
      <alignment horizontal="right" vertical="center"/>
      <protection locked="0"/>
    </xf>
    <xf numFmtId="185" fontId="6" fillId="0" borderId="31" xfId="0" applyNumberFormat="1" applyFont="1" applyBorder="1" applyAlignment="1" applyProtection="1">
      <alignment horizontal="right" vertical="center"/>
    </xf>
    <xf numFmtId="186" fontId="6" fillId="0" borderId="17" xfId="1" applyNumberFormat="1" applyFont="1" applyBorder="1" applyAlignment="1" applyProtection="1">
      <alignment horizontal="right" vertical="center"/>
      <protection locked="0"/>
    </xf>
    <xf numFmtId="176" fontId="6" fillId="0" borderId="27" xfId="0" applyNumberFormat="1" applyFont="1" applyBorder="1" applyAlignment="1" applyProtection="1">
      <alignment horizontal="right" vertical="center"/>
      <protection locked="0"/>
    </xf>
    <xf numFmtId="43" fontId="6" fillId="0" borderId="17" xfId="1" applyNumberFormat="1" applyFont="1" applyBorder="1" applyAlignment="1" applyProtection="1">
      <alignment horizontal="right" vertical="center"/>
      <protection locked="0"/>
    </xf>
    <xf numFmtId="182" fontId="6" fillId="0" borderId="33" xfId="1" applyNumberFormat="1" applyFont="1" applyBorder="1" applyAlignment="1" applyProtection="1">
      <alignment horizontal="right" vertical="center"/>
      <protection locked="0"/>
    </xf>
    <xf numFmtId="176" fontId="6" fillId="0" borderId="37" xfId="0" applyNumberFormat="1" applyFont="1" applyBorder="1" applyAlignment="1" applyProtection="1">
      <alignment horizontal="right" vertical="center"/>
      <protection locked="0"/>
    </xf>
    <xf numFmtId="177" fontId="6" fillId="0" borderId="33" xfId="1" applyNumberFormat="1" applyFont="1" applyBorder="1" applyAlignment="1" applyProtection="1">
      <alignment horizontal="right" vertical="center"/>
      <protection locked="0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left" vertical="center" shrinkToFit="1"/>
      <protection hidden="1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181" fontId="6" fillId="0" borderId="13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left" vertical="center"/>
      <protection hidden="1"/>
    </xf>
    <xf numFmtId="176" fontId="6" fillId="0" borderId="39" xfId="0" applyNumberFormat="1" applyFont="1" applyBorder="1" applyAlignment="1" applyProtection="1">
      <alignment horizontal="right" vertical="center"/>
      <protection locked="0"/>
    </xf>
    <xf numFmtId="181" fontId="6" fillId="0" borderId="16" xfId="1" applyNumberFormat="1" applyFont="1" applyBorder="1" applyAlignment="1" applyProtection="1">
      <alignment horizontal="right" vertical="center"/>
      <protection locked="0"/>
    </xf>
    <xf numFmtId="41" fontId="6" fillId="0" borderId="17" xfId="1" applyNumberFormat="1" applyFont="1" applyBorder="1" applyAlignment="1" applyProtection="1">
      <alignment horizontal="right" vertical="center"/>
      <protection locked="0"/>
    </xf>
    <xf numFmtId="41" fontId="6" fillId="0" borderId="33" xfId="1" applyNumberFormat="1" applyFont="1" applyBorder="1" applyAlignment="1" applyProtection="1">
      <alignment horizontal="right" vertical="center"/>
      <protection locked="0"/>
    </xf>
    <xf numFmtId="41" fontId="6" fillId="0" borderId="13" xfId="1" applyNumberFormat="1" applyFont="1" applyBorder="1" applyAlignment="1" applyProtection="1">
      <alignment horizontal="right" vertical="center"/>
      <protection locked="0"/>
    </xf>
    <xf numFmtId="185" fontId="6" fillId="0" borderId="13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horizontal="right" vertical="center"/>
      <protection locked="0"/>
    </xf>
    <xf numFmtId="41" fontId="6" fillId="0" borderId="34" xfId="1" applyNumberFormat="1" applyFont="1" applyBorder="1" applyAlignment="1" applyProtection="1">
      <alignment horizontal="right" vertical="center"/>
      <protection locked="0"/>
    </xf>
    <xf numFmtId="0" fontId="6" fillId="0" borderId="23" xfId="2" applyFont="1" applyBorder="1" applyAlignment="1" applyProtection="1">
      <alignment horizontal="left" vertical="center"/>
      <protection hidden="1"/>
    </xf>
    <xf numFmtId="0" fontId="15" fillId="0" borderId="9" xfId="2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Protection="1">
      <protection hidden="1"/>
    </xf>
    <xf numFmtId="176" fontId="5" fillId="0" borderId="0" xfId="2" applyNumberFormat="1" applyFont="1" applyProtection="1">
      <protection hidden="1"/>
    </xf>
    <xf numFmtId="10" fontId="5" fillId="0" borderId="0" xfId="1" applyNumberFormat="1" applyFont="1" applyAlignment="1" applyProtection="1"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0" fontId="6" fillId="0" borderId="0" xfId="2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4" fontId="5" fillId="0" borderId="0" xfId="1" applyNumberFormat="1" applyFont="1" applyProtection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/>
    </xf>
    <xf numFmtId="187" fontId="8" fillId="0" borderId="0" xfId="3" applyNumberFormat="1" applyFont="1" applyFill="1" applyBorder="1" applyAlignment="1">
      <alignment horizontal="right"/>
    </xf>
    <xf numFmtId="187" fontId="8" fillId="0" borderId="40" xfId="3" applyNumberFormat="1" applyFont="1" applyFill="1" applyBorder="1" applyAlignment="1">
      <alignment horizontal="right"/>
    </xf>
    <xf numFmtId="0" fontId="8" fillId="0" borderId="0" xfId="3" applyFont="1" applyFill="1" applyBorder="1"/>
    <xf numFmtId="187" fontId="8" fillId="0" borderId="0" xfId="3" applyNumberFormat="1" applyFont="1" applyFill="1" applyBorder="1" applyAlignment="1">
      <alignment horizontal="right" vertical="center"/>
    </xf>
    <xf numFmtId="49" fontId="35" fillId="0" borderId="0" xfId="3" applyNumberFormat="1" applyFont="1" applyFill="1" applyBorder="1" applyAlignment="1">
      <alignment vertical="center"/>
    </xf>
    <xf numFmtId="187" fontId="35" fillId="0" borderId="0" xfId="3" applyNumberFormat="1" applyFont="1" applyFill="1" applyBorder="1" applyAlignment="1">
      <alignment horizontal="right" vertical="center"/>
    </xf>
    <xf numFmtId="187" fontId="35" fillId="0" borderId="0" xfId="3" applyNumberFormat="1" applyFont="1" applyFill="1" applyBorder="1" applyAlignment="1">
      <alignment horizontal="right"/>
    </xf>
    <xf numFmtId="187" fontId="35" fillId="0" borderId="40" xfId="3" applyNumberFormat="1" applyFont="1" applyFill="1" applyBorder="1" applyAlignment="1">
      <alignment horizontal="right"/>
    </xf>
    <xf numFmtId="178" fontId="8" fillId="0" borderId="0" xfId="3" applyNumberFormat="1" applyFont="1" applyFill="1" applyBorder="1" applyAlignment="1" applyProtection="1">
      <alignment horizontal="right" vertical="center"/>
      <protection locked="0"/>
    </xf>
    <xf numFmtId="178" fontId="8" fillId="0" borderId="40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>
      <alignment horizontal="left"/>
    </xf>
    <xf numFmtId="0" fontId="36" fillId="2" borderId="0" xfId="3" applyFont="1" applyFill="1" applyBorder="1"/>
    <xf numFmtId="0" fontId="8" fillId="2" borderId="0" xfId="3" applyFont="1" applyFill="1" applyBorder="1"/>
    <xf numFmtId="178" fontId="8" fillId="2" borderId="0" xfId="3" applyNumberFormat="1" applyFont="1" applyFill="1" applyBorder="1" applyAlignment="1" applyProtection="1">
      <alignment horizontal="right" vertical="center"/>
      <protection locked="0"/>
    </xf>
    <xf numFmtId="187" fontId="8" fillId="2" borderId="0" xfId="3" applyNumberFormat="1" applyFont="1" applyFill="1" applyBorder="1" applyAlignment="1">
      <alignment horizontal="right"/>
    </xf>
    <xf numFmtId="187" fontId="8" fillId="2" borderId="40" xfId="3" applyNumberFormat="1" applyFont="1" applyFill="1" applyBorder="1" applyAlignment="1">
      <alignment horizontal="right"/>
    </xf>
    <xf numFmtId="49" fontId="35" fillId="2" borderId="0" xfId="3" applyNumberFormat="1" applyFont="1" applyFill="1" applyBorder="1" applyAlignment="1">
      <alignment vertical="center"/>
    </xf>
    <xf numFmtId="187" fontId="35" fillId="2" borderId="0" xfId="3" applyNumberFormat="1" applyFont="1" applyFill="1" applyBorder="1" applyAlignment="1">
      <alignment horizontal="right" vertical="center"/>
    </xf>
    <xf numFmtId="187" fontId="35" fillId="2" borderId="0" xfId="3" applyNumberFormat="1" applyFont="1" applyFill="1" applyBorder="1" applyAlignment="1">
      <alignment horizontal="right"/>
    </xf>
    <xf numFmtId="187" fontId="35" fillId="2" borderId="40" xfId="3" applyNumberFormat="1" applyFont="1" applyFill="1" applyBorder="1" applyAlignment="1">
      <alignment horizontal="right"/>
    </xf>
    <xf numFmtId="0" fontId="37" fillId="0" borderId="0" xfId="3" applyFont="1" applyFill="1" applyBorder="1"/>
    <xf numFmtId="0" fontId="38" fillId="0" borderId="0" xfId="3" applyFont="1" applyFill="1" applyBorder="1"/>
    <xf numFmtId="49" fontId="8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vertical="center"/>
    </xf>
    <xf numFmtId="0" fontId="42" fillId="0" borderId="0" xfId="3" applyFont="1" applyFill="1" applyBorder="1" applyAlignment="1">
      <alignment vertical="center"/>
    </xf>
    <xf numFmtId="182" fontId="42" fillId="0" borderId="0" xfId="3" applyNumberFormat="1" applyFont="1" applyFill="1" applyBorder="1" applyAlignment="1">
      <alignment vertical="center"/>
    </xf>
    <xf numFmtId="0" fontId="42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19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10" fillId="0" borderId="3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49" fontId="9" fillId="0" borderId="31" xfId="2" applyNumberFormat="1" applyFont="1" applyBorder="1" applyAlignment="1" applyProtection="1">
      <alignment horizontal="center" vertical="center" wrapText="1"/>
      <protection hidden="1"/>
    </xf>
    <xf numFmtId="49" fontId="9" fillId="0" borderId="16" xfId="2" applyNumberFormat="1" applyFont="1" applyBorder="1" applyAlignment="1" applyProtection="1">
      <alignment horizontal="center" vertical="center" wrapText="1"/>
      <protection hidden="1"/>
    </xf>
    <xf numFmtId="49" fontId="9" fillId="0" borderId="25" xfId="2" applyNumberFormat="1" applyFont="1" applyBorder="1" applyAlignment="1" applyProtection="1">
      <alignment horizontal="center" vertical="center" wrapText="1"/>
      <protection hidden="1"/>
    </xf>
    <xf numFmtId="49" fontId="9" fillId="0" borderId="32" xfId="2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left" vertical="center"/>
    </xf>
    <xf numFmtId="0" fontId="32" fillId="0" borderId="0" xfId="3" applyFont="1" applyFill="1" applyBorder="1" applyAlignment="1">
      <alignment horizontal="center" vertical="center"/>
    </xf>
    <xf numFmtId="0" fontId="41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</cellXfs>
  <cellStyles count="8">
    <cellStyle name="TableStyleLight1" xfId="3"/>
    <cellStyle name="一般" xfId="0" builtinId="0"/>
    <cellStyle name="一般 2" xfId="4"/>
    <cellStyle name="一般_衍交月報" xfId="2"/>
    <cellStyle name="千分位[0] 2" xfId="5"/>
    <cellStyle name="百分比" xfId="1" builtinId="5"/>
    <cellStyle name="百分比 2" xfId="6"/>
    <cellStyle name="超連結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390606143883005E-2"/>
          <c:y val="0.11554152937268246"/>
          <c:w val="0.91433871410990164"/>
          <c:h val="0.82992694613287366"/>
        </c:manualLayout>
      </c:layout>
      <c:lineChart>
        <c:grouping val="standard"/>
        <c:varyColors val="0"/>
        <c:ser>
          <c:idx val="0"/>
          <c:order val="0"/>
          <c:tx>
            <c:strRef>
              <c:f>'附圖1 '!$AU$2</c:f>
              <c:strCache>
                <c:ptCount val="1"/>
                <c:pt idx="0">
                  <c:v>總交易量</c:v>
                </c:pt>
              </c:strCache>
            </c:strRef>
          </c:tx>
          <c:spPr>
            <a:ln w="28575">
              <a:solidFill>
                <a:srgbClr val="0070C0"/>
              </a:solidFill>
            </a:ln>
            <a:effectLst/>
          </c:spPr>
          <c:marker>
            <c:symbol val="diamond"/>
            <c:size val="7"/>
            <c:spPr>
              <a:effectLst/>
            </c:spPr>
          </c:marker>
          <c:dLbls>
            <c:dLbl>
              <c:idx val="0"/>
              <c:layout>
                <c:manualLayout>
                  <c:x val="-1.8968133535660091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690589508104463E-2"/>
                  <c:y val="-2.857012438662558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290844714213431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522993775500799E-2"/>
                  <c:y val="-2.8665981969645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290872836828852E-2"/>
                  <c:y val="-2.290083304804290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76176024279210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555386949924126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5290844714213456E-2"/>
                  <c:y val="-2.470543519574306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276176024279201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2890923292628998E-2"/>
                  <c:y val="-4.79257484118832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7852183911391853E-2"/>
                  <c:y val="-4.40929666400395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5116848841214625E-2"/>
                  <c:y val="-5.1790482711400208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3735960916160894E-2"/>
                  <c:y val="-3.24348586861424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1.4787430683918669E-2"/>
                  <c:y val="-9.27536231884057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1.2322858903265558E-3"/>
                  <c:y val="2.3188405797101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'!$BA$15:$BA$57</c:f>
              <c:strCache>
                <c:ptCount val="43"/>
                <c:pt idx="0">
                  <c:v>103/1</c:v>
                </c:pt>
                <c:pt idx="3">
                  <c:v>103/4</c:v>
                </c:pt>
                <c:pt idx="6">
                  <c:v>103/7</c:v>
                </c:pt>
                <c:pt idx="9">
                  <c:v>103/10</c:v>
                </c:pt>
                <c:pt idx="12">
                  <c:v>104/1</c:v>
                </c:pt>
                <c:pt idx="15">
                  <c:v>104/4</c:v>
                </c:pt>
                <c:pt idx="18">
                  <c:v>104/7</c:v>
                </c:pt>
                <c:pt idx="21">
                  <c:v>104/10</c:v>
                </c:pt>
                <c:pt idx="24">
                  <c:v>105/1</c:v>
                </c:pt>
                <c:pt idx="27">
                  <c:v>105/4</c:v>
                </c:pt>
                <c:pt idx="30">
                  <c:v>105/7</c:v>
                </c:pt>
                <c:pt idx="33">
                  <c:v>105/10</c:v>
                </c:pt>
                <c:pt idx="36">
                  <c:v>106/1</c:v>
                </c:pt>
                <c:pt idx="39">
                  <c:v>106/4</c:v>
                </c:pt>
                <c:pt idx="42">
                  <c:v>106/7</c:v>
                </c:pt>
              </c:strCache>
            </c:strRef>
          </c:cat>
          <c:val>
            <c:numRef>
              <c:f>'附圖1 '!$AX$15:$AX$57</c:f>
              <c:numCache>
                <c:formatCode>#,##0_);[Red]\(#,##0\)</c:formatCode>
                <c:ptCount val="43"/>
                <c:pt idx="0">
                  <c:v>17205.163</c:v>
                </c:pt>
                <c:pt idx="1">
                  <c:v>13659.581</c:v>
                </c:pt>
                <c:pt idx="2">
                  <c:v>14599.945</c:v>
                </c:pt>
                <c:pt idx="3">
                  <c:v>13973.264999999999</c:v>
                </c:pt>
                <c:pt idx="4">
                  <c:v>12020.441999999999</c:v>
                </c:pt>
                <c:pt idx="5">
                  <c:v>11432.368</c:v>
                </c:pt>
                <c:pt idx="6">
                  <c:v>12755.431</c:v>
                </c:pt>
                <c:pt idx="7">
                  <c:v>12013.19</c:v>
                </c:pt>
                <c:pt idx="8">
                  <c:v>14535.39</c:v>
                </c:pt>
                <c:pt idx="9">
                  <c:v>13986.038</c:v>
                </c:pt>
                <c:pt idx="10">
                  <c:v>12828.289000000001</c:v>
                </c:pt>
                <c:pt idx="11">
                  <c:v>13239.672</c:v>
                </c:pt>
                <c:pt idx="12">
                  <c:v>15149.333000000001</c:v>
                </c:pt>
                <c:pt idx="13">
                  <c:v>9956.7710000000006</c:v>
                </c:pt>
                <c:pt idx="14">
                  <c:v>14340.477999999999</c:v>
                </c:pt>
                <c:pt idx="15">
                  <c:v>14340.477999999999</c:v>
                </c:pt>
                <c:pt idx="16">
                  <c:v>13881.805</c:v>
                </c:pt>
                <c:pt idx="17">
                  <c:v>14408.177</c:v>
                </c:pt>
                <c:pt idx="18">
                  <c:v>16289.603999999999</c:v>
                </c:pt>
                <c:pt idx="19">
                  <c:v>16054.540999999999</c:v>
                </c:pt>
                <c:pt idx="20">
                  <c:v>13411.941000000001</c:v>
                </c:pt>
                <c:pt idx="21">
                  <c:v>13160.733</c:v>
                </c:pt>
                <c:pt idx="22">
                  <c:v>11892.248</c:v>
                </c:pt>
                <c:pt idx="23">
                  <c:v>13723.92</c:v>
                </c:pt>
                <c:pt idx="24">
                  <c:v>15057.259</c:v>
                </c:pt>
                <c:pt idx="25">
                  <c:v>10309.36</c:v>
                </c:pt>
                <c:pt idx="26">
                  <c:v>13953.181</c:v>
                </c:pt>
                <c:pt idx="27">
                  <c:v>12325.602999999999</c:v>
                </c:pt>
                <c:pt idx="28">
                  <c:v>13012</c:v>
                </c:pt>
                <c:pt idx="29">
                  <c:v>13540</c:v>
                </c:pt>
                <c:pt idx="30">
                  <c:v>12689</c:v>
                </c:pt>
                <c:pt idx="31">
                  <c:v>13599</c:v>
                </c:pt>
                <c:pt idx="32">
                  <c:v>12690</c:v>
                </c:pt>
                <c:pt idx="33">
                  <c:v>12059</c:v>
                </c:pt>
                <c:pt idx="34">
                  <c:v>13805</c:v>
                </c:pt>
                <c:pt idx="35">
                  <c:v>11903</c:v>
                </c:pt>
                <c:pt idx="36">
                  <c:v>11480</c:v>
                </c:pt>
                <c:pt idx="37">
                  <c:v>11069</c:v>
                </c:pt>
                <c:pt idx="38">
                  <c:v>14674</c:v>
                </c:pt>
                <c:pt idx="39">
                  <c:v>10435</c:v>
                </c:pt>
                <c:pt idx="40">
                  <c:v>11701</c:v>
                </c:pt>
                <c:pt idx="41">
                  <c:v>13045</c:v>
                </c:pt>
                <c:pt idx="42">
                  <c:v>12087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'附圖1 '!$AV$2</c:f>
              <c:strCache>
                <c:ptCount val="1"/>
                <c:pt idx="0">
                  <c:v>匯率有關契約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</c:marker>
          <c:dLbls>
            <c:dLbl>
              <c:idx val="0"/>
              <c:layout>
                <c:manualLayout>
                  <c:x val="7.2645678994377088E-3"/>
                  <c:y val="4.3119175320476249E-3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49324911095908E-2"/>
                  <c:y val="3.066225417474989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264892951227676E-2"/>
                  <c:y val="4.40929666400395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9084469801718409E-2"/>
                  <c:y val="3.629959298565946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4645717806531116E-3"/>
                  <c:y val="-2.31884057971014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639381722386366E-2"/>
                  <c:y val="2.869793449731827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1561704047622515E-2"/>
                  <c:y val="5.159876754536117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4110352656934517E-2"/>
                  <c:y val="3.249876374148883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3.9562295932971413E-2"/>
                  <c:y val="8.9048651527254746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4155326240412184E-2"/>
                  <c:y val="3.62995929856594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2761872880492435E-2"/>
                  <c:y val="3.217923846475719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3.6671724835609508E-2"/>
                  <c:y val="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2.6071579315062512E-2"/>
                  <c:y val="3.4367225835900947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2.2181146025878003E-2"/>
                  <c:y val="3.09178743961352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0"/>
                  <c:y val="3.47826086956521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'!$BA$15:$BA$57</c:f>
              <c:strCache>
                <c:ptCount val="43"/>
                <c:pt idx="0">
                  <c:v>103/1</c:v>
                </c:pt>
                <c:pt idx="3">
                  <c:v>103/4</c:v>
                </c:pt>
                <c:pt idx="6">
                  <c:v>103/7</c:v>
                </c:pt>
                <c:pt idx="9">
                  <c:v>103/10</c:v>
                </c:pt>
                <c:pt idx="12">
                  <c:v>104/1</c:v>
                </c:pt>
                <c:pt idx="15">
                  <c:v>104/4</c:v>
                </c:pt>
                <c:pt idx="18">
                  <c:v>104/7</c:v>
                </c:pt>
                <c:pt idx="21">
                  <c:v>104/10</c:v>
                </c:pt>
                <c:pt idx="24">
                  <c:v>105/1</c:v>
                </c:pt>
                <c:pt idx="27">
                  <c:v>105/4</c:v>
                </c:pt>
                <c:pt idx="30">
                  <c:v>105/7</c:v>
                </c:pt>
                <c:pt idx="33">
                  <c:v>105/10</c:v>
                </c:pt>
                <c:pt idx="36">
                  <c:v>106/1</c:v>
                </c:pt>
                <c:pt idx="39">
                  <c:v>106/4</c:v>
                </c:pt>
                <c:pt idx="42">
                  <c:v>106/7</c:v>
                </c:pt>
              </c:strCache>
            </c:strRef>
          </c:cat>
          <c:val>
            <c:numRef>
              <c:f>'附圖1 '!$AY$15:$AY$57</c:f>
              <c:numCache>
                <c:formatCode>#,##0_);[Red]\(#,##0\)</c:formatCode>
                <c:ptCount val="43"/>
                <c:pt idx="0">
                  <c:v>16306.9</c:v>
                </c:pt>
                <c:pt idx="1">
                  <c:v>12781.739</c:v>
                </c:pt>
                <c:pt idx="2">
                  <c:v>13114.019</c:v>
                </c:pt>
                <c:pt idx="3">
                  <c:v>12679.575999999999</c:v>
                </c:pt>
                <c:pt idx="4">
                  <c:v>10624.448</c:v>
                </c:pt>
                <c:pt idx="5">
                  <c:v>10364.627</c:v>
                </c:pt>
                <c:pt idx="6">
                  <c:v>11467.656000000001</c:v>
                </c:pt>
                <c:pt idx="7">
                  <c:v>11016.323</c:v>
                </c:pt>
                <c:pt idx="8">
                  <c:v>13367.321</c:v>
                </c:pt>
                <c:pt idx="9">
                  <c:v>12836.457</c:v>
                </c:pt>
                <c:pt idx="10">
                  <c:v>12047.414000000001</c:v>
                </c:pt>
                <c:pt idx="11">
                  <c:v>12483.62</c:v>
                </c:pt>
                <c:pt idx="12">
                  <c:v>14134.245999999999</c:v>
                </c:pt>
                <c:pt idx="13">
                  <c:v>9383.1489999999994</c:v>
                </c:pt>
                <c:pt idx="14">
                  <c:v>13514.628000000001</c:v>
                </c:pt>
                <c:pt idx="15">
                  <c:v>13514.628000000001</c:v>
                </c:pt>
                <c:pt idx="16">
                  <c:v>12778.061</c:v>
                </c:pt>
                <c:pt idx="17">
                  <c:v>13369.029</c:v>
                </c:pt>
                <c:pt idx="18">
                  <c:v>15260.742</c:v>
                </c:pt>
                <c:pt idx="19">
                  <c:v>14640.31</c:v>
                </c:pt>
                <c:pt idx="20">
                  <c:v>12407.145</c:v>
                </c:pt>
                <c:pt idx="21">
                  <c:v>12085.445</c:v>
                </c:pt>
                <c:pt idx="22">
                  <c:v>10928.33</c:v>
                </c:pt>
                <c:pt idx="23">
                  <c:v>12592.200999999999</c:v>
                </c:pt>
                <c:pt idx="24">
                  <c:v>13383.339</c:v>
                </c:pt>
                <c:pt idx="25">
                  <c:v>9413.5869999999995</c:v>
                </c:pt>
                <c:pt idx="26">
                  <c:v>12408.257</c:v>
                </c:pt>
                <c:pt idx="27">
                  <c:v>11245.394</c:v>
                </c:pt>
                <c:pt idx="28">
                  <c:v>11751</c:v>
                </c:pt>
                <c:pt idx="29">
                  <c:v>12248</c:v>
                </c:pt>
                <c:pt idx="30">
                  <c:v>11495</c:v>
                </c:pt>
                <c:pt idx="31">
                  <c:v>12140</c:v>
                </c:pt>
                <c:pt idx="32">
                  <c:v>11426</c:v>
                </c:pt>
                <c:pt idx="33">
                  <c:v>11110</c:v>
                </c:pt>
                <c:pt idx="34">
                  <c:v>12627</c:v>
                </c:pt>
                <c:pt idx="35">
                  <c:v>11297</c:v>
                </c:pt>
                <c:pt idx="36">
                  <c:v>10671</c:v>
                </c:pt>
                <c:pt idx="37">
                  <c:v>10206</c:v>
                </c:pt>
                <c:pt idx="38">
                  <c:v>13008</c:v>
                </c:pt>
                <c:pt idx="39">
                  <c:v>9368</c:v>
                </c:pt>
                <c:pt idx="40">
                  <c:v>10309</c:v>
                </c:pt>
                <c:pt idx="41">
                  <c:v>11139</c:v>
                </c:pt>
                <c:pt idx="42">
                  <c:v>10746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'附圖1 '!$AW$2</c:f>
              <c:strCache>
                <c:ptCount val="1"/>
                <c:pt idx="0">
                  <c:v>利率有關契約</c:v>
                </c:pt>
              </c:strCache>
            </c:strRef>
          </c:tx>
          <c:spPr>
            <a:ln w="28575">
              <a:solidFill>
                <a:srgbClr val="00B050"/>
              </a:solidFill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effectLst/>
            </c:spPr>
          </c:marker>
          <c:dLbls>
            <c:dLbl>
              <c:idx val="0"/>
              <c:layout>
                <c:manualLayout>
                  <c:x val="-1.6439049064238747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968133535660091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03591299949417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232675771370764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497218007081438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149721800708143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0232675771370764E-2"/>
                  <c:y val="-1.90041809198023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8968133535660091E-2"/>
                  <c:y val="-2.2805017103762829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402630247850268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1497218007081438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2.0232675771370764E-2"/>
                  <c:y val="-1.7103762827822121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1.8968133535660091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1.7703591299949417E-2"/>
                  <c:y val="-2.0904599011782592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>
                <c:manualLayout>
                  <c:x val="-1.4787430683918669E-2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2.4645717806531114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'附圖1 '!$BA$15:$BA$57</c:f>
              <c:strCache>
                <c:ptCount val="43"/>
                <c:pt idx="0">
                  <c:v>103/1</c:v>
                </c:pt>
                <c:pt idx="3">
                  <c:v>103/4</c:v>
                </c:pt>
                <c:pt idx="6">
                  <c:v>103/7</c:v>
                </c:pt>
                <c:pt idx="9">
                  <c:v>103/10</c:v>
                </c:pt>
                <c:pt idx="12">
                  <c:v>104/1</c:v>
                </c:pt>
                <c:pt idx="15">
                  <c:v>104/4</c:v>
                </c:pt>
                <c:pt idx="18">
                  <c:v>104/7</c:v>
                </c:pt>
                <c:pt idx="21">
                  <c:v>104/10</c:v>
                </c:pt>
                <c:pt idx="24">
                  <c:v>105/1</c:v>
                </c:pt>
                <c:pt idx="27">
                  <c:v>105/4</c:v>
                </c:pt>
                <c:pt idx="30">
                  <c:v>105/7</c:v>
                </c:pt>
                <c:pt idx="33">
                  <c:v>105/10</c:v>
                </c:pt>
                <c:pt idx="36">
                  <c:v>106/1</c:v>
                </c:pt>
                <c:pt idx="39">
                  <c:v>106/4</c:v>
                </c:pt>
                <c:pt idx="42">
                  <c:v>106/7</c:v>
                </c:pt>
              </c:strCache>
            </c:strRef>
          </c:cat>
          <c:val>
            <c:numRef>
              <c:f>'附圖1 '!$AZ$15:$AZ$57</c:f>
              <c:numCache>
                <c:formatCode>#,##0_);[Red]\(#,##0\)</c:formatCode>
                <c:ptCount val="43"/>
                <c:pt idx="0">
                  <c:v>500.67500000000001</c:v>
                </c:pt>
                <c:pt idx="1">
                  <c:v>441.20699999999999</c:v>
                </c:pt>
                <c:pt idx="2">
                  <c:v>771.17899999999997</c:v>
                </c:pt>
                <c:pt idx="3">
                  <c:v>605.39400000000001</c:v>
                </c:pt>
                <c:pt idx="4">
                  <c:v>748.47199999999998</c:v>
                </c:pt>
                <c:pt idx="5">
                  <c:v>620.04700000000003</c:v>
                </c:pt>
                <c:pt idx="6">
                  <c:v>700.96600000000001</c:v>
                </c:pt>
                <c:pt idx="7">
                  <c:v>529.47699999999998</c:v>
                </c:pt>
                <c:pt idx="8">
                  <c:v>672.33799999999997</c:v>
                </c:pt>
                <c:pt idx="9">
                  <c:v>640.59699999999998</c:v>
                </c:pt>
                <c:pt idx="10">
                  <c:v>441.53699999999998</c:v>
                </c:pt>
                <c:pt idx="11">
                  <c:v>288.851</c:v>
                </c:pt>
                <c:pt idx="12">
                  <c:v>523.03399999999999</c:v>
                </c:pt>
                <c:pt idx="13">
                  <c:v>316.33800000000002</c:v>
                </c:pt>
                <c:pt idx="14">
                  <c:v>475.40300000000002</c:v>
                </c:pt>
                <c:pt idx="15">
                  <c:v>475.40300000000002</c:v>
                </c:pt>
                <c:pt idx="16">
                  <c:v>761.50800000000004</c:v>
                </c:pt>
                <c:pt idx="17">
                  <c:v>610.36199999999997</c:v>
                </c:pt>
                <c:pt idx="18">
                  <c:v>612.32100000000003</c:v>
                </c:pt>
                <c:pt idx="19">
                  <c:v>964.87599999999998</c:v>
                </c:pt>
                <c:pt idx="20">
                  <c:v>563.23900000000003</c:v>
                </c:pt>
                <c:pt idx="21">
                  <c:v>719.44399999999996</c:v>
                </c:pt>
                <c:pt idx="22">
                  <c:v>588.1</c:v>
                </c:pt>
                <c:pt idx="23">
                  <c:v>626.75199999999995</c:v>
                </c:pt>
                <c:pt idx="24">
                  <c:v>1113.615</c:v>
                </c:pt>
                <c:pt idx="25">
                  <c:v>674.68499999999995</c:v>
                </c:pt>
                <c:pt idx="26">
                  <c:v>1138.152</c:v>
                </c:pt>
                <c:pt idx="27">
                  <c:v>716.53</c:v>
                </c:pt>
                <c:pt idx="28">
                  <c:v>938.85500000000002</c:v>
                </c:pt>
                <c:pt idx="29">
                  <c:v>986</c:v>
                </c:pt>
                <c:pt idx="30">
                  <c:v>862</c:v>
                </c:pt>
                <c:pt idx="31">
                  <c:v>1069</c:v>
                </c:pt>
                <c:pt idx="32">
                  <c:v>959</c:v>
                </c:pt>
                <c:pt idx="33">
                  <c:v>764</c:v>
                </c:pt>
                <c:pt idx="34">
                  <c:v>918</c:v>
                </c:pt>
                <c:pt idx="35">
                  <c:v>455</c:v>
                </c:pt>
                <c:pt idx="36">
                  <c:v>651</c:v>
                </c:pt>
                <c:pt idx="37">
                  <c:v>677</c:v>
                </c:pt>
                <c:pt idx="38">
                  <c:v>1231</c:v>
                </c:pt>
                <c:pt idx="39">
                  <c:v>636</c:v>
                </c:pt>
                <c:pt idx="40">
                  <c:v>857</c:v>
                </c:pt>
                <c:pt idx="41">
                  <c:v>1229</c:v>
                </c:pt>
                <c:pt idx="42">
                  <c:v>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776"/>
        <c:axId val="119053312"/>
      </c:lineChart>
      <c:catAx>
        <c:axId val="11905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 rot="0" vert="horz"/>
          <a:lstStyle/>
          <a:p>
            <a:pPr>
              <a:defRPr sz="9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19053312"/>
        <c:crossesAt val="0"/>
        <c:auto val="1"/>
        <c:lblAlgn val="ctr"/>
        <c:lblOffset val="100"/>
        <c:tickMarkSkip val="1"/>
        <c:noMultiLvlLbl val="1"/>
      </c:catAx>
      <c:valAx>
        <c:axId val="119053312"/>
        <c:scaling>
          <c:orientation val="minMax"/>
          <c:max val="2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200" b="0">
                    <a:latin typeface="標楷體" panose="03000509000000000000" pitchFamily="65" charset="-120"/>
                    <a:ea typeface="標楷體" panose="03000509000000000000" pitchFamily="65" charset="-120"/>
                  </a:defRPr>
                </a:pPr>
                <a:r>
                  <a:rPr lang="zh-TW" sz="1200" b="0">
                    <a:latin typeface="標楷體" panose="03000509000000000000" pitchFamily="65" charset="-120"/>
                    <a:ea typeface="標楷體" panose="03000509000000000000" pitchFamily="65" charset="-120"/>
                  </a:rPr>
                  <a:t>新臺幣十億元</a:t>
                </a:r>
              </a:p>
            </c:rich>
          </c:tx>
          <c:layout>
            <c:manualLayout>
              <c:xMode val="edge"/>
              <c:yMode val="edge"/>
              <c:x val="7.3629567098937032E-3"/>
              <c:y val="6.0483396097226978E-2"/>
            </c:manualLayout>
          </c:layout>
          <c:overlay val="1"/>
          <c:spPr>
            <a:noFill/>
            <a:ln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000" baseline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TW"/>
          </a:p>
        </c:txPr>
        <c:crossAx val="119051776"/>
        <c:crossesAt val="1"/>
        <c:crossBetween val="between"/>
        <c:majorUnit val="2000"/>
      </c:valAx>
      <c:spPr>
        <a:noFill/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5896487985212571"/>
          <c:y val="1.0144927536231883E-2"/>
          <c:w val="0.6756007393715342"/>
          <c:h val="4.7826086956521741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1100">
              <a:latin typeface="標楷體" panose="03000509000000000000" pitchFamily="65" charset="-120"/>
              <a:ea typeface="標楷體" panose="03000509000000000000" pitchFamily="65" charset="-120"/>
            </a:defRPr>
          </a:pPr>
          <a:endParaRPr lang="zh-TW"/>
        </a:p>
      </c:txPr>
    </c:legend>
    <c:plotVisOnly val="1"/>
    <c:dispBlanksAs val="zero"/>
    <c:showDLblsOverMax val="1"/>
  </c:chart>
  <c:spPr>
    <a:solidFill>
      <a:srgbClr val="FFFFFF"/>
    </a:solidFill>
    <a:ln>
      <a:noFill/>
    </a:ln>
  </c:spPr>
  <c:printSettings>
    <c:headerFooter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42029835103097"/>
          <c:y val="0.1892895284641144"/>
          <c:w val="0.53268831243810255"/>
          <c:h val="0.67848877726491086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2.9328821206993795E-2"/>
                  <c:y val="-0.31600981989320298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純外幣交易</a:t>
                    </a:r>
                    <a:endParaRPr lang="en-US" altLang="zh-TW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47.89%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604402876036435E-2"/>
                  <c:y val="0.37208073128789937"/>
                </c:manualLayout>
              </c:layout>
              <c:tx>
                <c:rich>
                  <a:bodyPr/>
                  <a:lstStyle/>
                  <a:p>
                    <a:pPr>
                      <a:defRPr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defRPr>
                    </a:pPr>
                    <a:r>
                      <a:rPr lang="zh-TW" alt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涉及新臺幣交易</a:t>
                    </a:r>
                    <a:r>
                      <a:rPr lang="en-US" alt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52.11% </a:t>
                    </a:r>
                    <a:endParaRPr lang="en-US" altLang="zh-TW" sz="140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附圖2!$AN$3:$AN$4</c:f>
              <c:strCache>
                <c:ptCount val="2"/>
                <c:pt idx="0">
                  <c:v>純外幣交易</c:v>
                </c:pt>
                <c:pt idx="1">
                  <c:v>涉及新臺幣交易</c:v>
                </c:pt>
              </c:strCache>
            </c:strRef>
          </c:cat>
          <c:val>
            <c:numRef>
              <c:f>附圖2!$AO$3:$AO$4</c:f>
              <c:numCache>
                <c:formatCode>0.00_ </c:formatCode>
                <c:ptCount val="2"/>
                <c:pt idx="0">
                  <c:v>47.890230692819728</c:v>
                </c:pt>
                <c:pt idx="1">
                  <c:v>52.109769307180272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8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1066955556729"/>
          <c:y val="0.18257737137696498"/>
          <c:w val="0.53789656326516233"/>
          <c:h val="0.68943301442158444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3175">
              <a:solidFill>
                <a:srgbClr val="333333"/>
              </a:solidFill>
              <a:prstDash val="solid"/>
            </a:ln>
          </c:spPr>
          <c:dPt>
            <c:idx val="0"/>
            <c:bubble3D val="0"/>
            <c:spPr>
              <a:solidFill>
                <a:srgbClr val="A6CAF0"/>
              </a:solidFill>
              <a:ln w="3175">
                <a:solidFill>
                  <a:srgbClr val="333333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2600">
                <a:solidFill>
                  <a:srgbClr val="00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1426658915957655E-2"/>
                  <c:y val="-0.16962605480766518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本國銀行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 71.62%</a:t>
                    </a:r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881942609522798E-2"/>
                  <c:y val="0.2848497163660994"/>
                </c:manualLayout>
              </c:layout>
              <c:tx>
                <c:rich>
                  <a:bodyPr/>
                  <a:lstStyle/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外國及大陸地區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zh-TW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銀行在台分行</a:t>
                    </a:r>
                    <a:endParaRPr lang="en-US" sz="1050">
                      <a:latin typeface="Times New Roman" panose="02020603050405020304" pitchFamily="18" charset="0"/>
                      <a:ea typeface="標楷體" panose="03000509000000000000" pitchFamily="65" charset="-120"/>
                      <a:cs typeface="Times New Roman" panose="02020603050405020304" pitchFamily="18" charset="0"/>
                    </a:endParaRPr>
                  </a:p>
                  <a:p>
                    <a:r>
                      <a:rPr lang="en-US" sz="1050">
                        <a:latin typeface="Times New Roman" panose="02020603050405020304" pitchFamily="18" charset="0"/>
                        <a:ea typeface="標楷體" panose="03000509000000000000" pitchFamily="65" charset="-120"/>
                        <a:cs typeface="Times New Roman" panose="02020603050405020304" pitchFamily="18" charset="0"/>
                      </a:rPr>
                      <a:t>28.38%</a:t>
                    </a:r>
                    <a:endParaRPr lang="zh-TW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附圖2!$AQ$3:$AQ$4</c:f>
              <c:strCache>
                <c:ptCount val="2"/>
                <c:pt idx="0">
                  <c:v>本國銀行</c:v>
                </c:pt>
                <c:pt idx="1">
                  <c:v>外國銀行在台分行</c:v>
                </c:pt>
              </c:strCache>
            </c:strRef>
          </c:cat>
          <c:val>
            <c:numRef>
              <c:f>附圖2!$AR$3:$AR$4</c:f>
              <c:numCache>
                <c:formatCode>0.00_ </c:formatCode>
                <c:ptCount val="2"/>
                <c:pt idx="0">
                  <c:v>71.617782358038895</c:v>
                </c:pt>
                <c:pt idx="1">
                  <c:v>28.382217641961105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0"/>
      </c:pieChart>
      <c:spPr>
        <a:noFill/>
        <a:ln w="25400">
          <a:noFill/>
        </a:ln>
      </c:spPr>
    </c:plotArea>
    <c:plotVisOnly val="1"/>
    <c:dispBlanksAs val="zero"/>
    <c:showDLblsOverMax val="1"/>
  </c:chart>
  <c:spPr>
    <a:solidFill>
      <a:srgbClr val="FFFFFF"/>
    </a:solidFill>
    <a:ln>
      <a:solidFill>
        <a:srgbClr val="000000"/>
      </a:solidFill>
      <a:round/>
    </a:ln>
    <a:effectLst/>
  </c:spPr>
  <c:txPr>
    <a:bodyPr/>
    <a:lstStyle/>
    <a:p>
      <a:pPr>
        <a:defRPr sz="1200"/>
      </a:pPr>
      <a:endParaRPr lang="zh-TW"/>
    </a:p>
  </c:tx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647700</xdr:colOff>
      <xdr:row>28</xdr:row>
      <xdr:rowOff>19050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2</xdr:row>
      <xdr:rowOff>66675</xdr:rowOff>
    </xdr:from>
    <xdr:to>
      <xdr:col>8</xdr:col>
      <xdr:colOff>171450</xdr:colOff>
      <xdr:row>21</xdr:row>
      <xdr:rowOff>219075</xdr:rowOff>
    </xdr:to>
    <xdr:graphicFrame macro="">
      <xdr:nvGraphicFramePr>
        <xdr:cNvPr id="2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504825</xdr:colOff>
      <xdr:row>24</xdr:row>
      <xdr:rowOff>66675</xdr:rowOff>
    </xdr:from>
    <xdr:to>
      <xdr:col>8</xdr:col>
      <xdr:colOff>238125</xdr:colOff>
      <xdr:row>45</xdr:row>
      <xdr:rowOff>95250</xdr:rowOff>
    </xdr:to>
    <xdr:graphicFrame macro="">
      <xdr:nvGraphicFramePr>
        <xdr:cNvPr id="3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0.78003</cdr:x>
      <cdr:y>0.58189</cdr:y>
    </cdr:from>
    <cdr:to>
      <cdr:x>0.78003</cdr:x>
      <cdr:y>0.82327</cdr:y>
    </cdr:to>
    <cdr:cxnSp macro="">
      <cdr:nvCxnSpPr>
        <cdr:cNvPr id="3" name="直線接點 2"/>
        <cdr:cNvCxnSpPr/>
      </cdr:nvCxnSpPr>
      <cdr:spPr>
        <a:xfrm xmlns:a="http://schemas.openxmlformats.org/drawingml/2006/main">
          <a:off x="4390999" y="2571730"/>
          <a:ext cx="0" cy="10668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0.20305</cdr:x>
      <cdr:y>0.26509</cdr:y>
    </cdr:from>
    <cdr:to>
      <cdr:x>0.28088</cdr:x>
      <cdr:y>0.37069</cdr:y>
    </cdr:to>
    <cdr:cxnSp macro="">
      <cdr:nvCxnSpPr>
        <cdr:cNvPr id="7" name="直線接點 6"/>
        <cdr:cNvCxnSpPr/>
      </cdr:nvCxnSpPr>
      <cdr:spPr>
        <a:xfrm xmlns:a="http://schemas.openxmlformats.org/drawingml/2006/main">
          <a:off x="1143022" y="1171596"/>
          <a:ext cx="438127" cy="46671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0.1745</cdr:x>
      <cdr:y>0.28602</cdr:y>
    </cdr:from>
    <cdr:to>
      <cdr:x>0.26175</cdr:x>
      <cdr:y>0.34623</cdr:y>
    </cdr:to>
    <cdr:cxnSp macro="">
      <cdr:nvCxnSpPr>
        <cdr:cNvPr id="3" name="直線接點 2"/>
        <cdr:cNvCxnSpPr/>
      </cdr:nvCxnSpPr>
      <cdr:spPr>
        <a:xfrm xmlns:a="http://schemas.openxmlformats.org/drawingml/2006/main" flipH="1" flipV="1">
          <a:off x="990602" y="1266835"/>
          <a:ext cx="495310" cy="26667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0.76174</cdr:x>
      <cdr:y>0.55054</cdr:y>
    </cdr:from>
    <cdr:to>
      <cdr:x>0.76175</cdr:x>
      <cdr:y>0.81935</cdr:y>
    </cdr:to>
    <cdr:cxnSp macro="">
      <cdr:nvCxnSpPr>
        <cdr:cNvPr id="5" name="直線接點 4"/>
        <cdr:cNvCxnSpPr/>
      </cdr:nvCxnSpPr>
      <cdr:spPr>
        <a:xfrm xmlns:a="http://schemas.openxmlformats.org/drawingml/2006/main" flipH="1">
          <a:off x="4324350" y="2438400"/>
          <a:ext cx="18" cy="11906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0607&#34893;&#20132;&#26376;&#22577;&#20316;&#26989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圖1趨勢圖"/>
      <sheetName val="利率(店) "/>
      <sheetName val="利率(交)"/>
      <sheetName val="匯率(店)"/>
      <sheetName val="匯率(交)"/>
      <sheetName val="權益"/>
      <sheetName val="商品"/>
      <sheetName val="信用"/>
      <sheetName val="其他"/>
      <sheetName val="附表"/>
      <sheetName val="統計"/>
      <sheetName val="彙總表"/>
      <sheetName val="彙總表 1 (新聞稿)"/>
      <sheetName val="彙總表 2(新聞稿)"/>
      <sheetName val="圖1趨勢圖 "/>
      <sheetName val="圖2分布圖"/>
      <sheetName val="表3銀行別(需排序)"/>
      <sheetName val="T3-S"/>
      <sheetName val="表3銀行別(排序) "/>
      <sheetName val="換匯"/>
      <sheetName val="換利"/>
      <sheetName val="表4統計表 (按月)"/>
      <sheetName val="表5銀行別 (按月需排序)"/>
      <sheetName val="T5-S"/>
      <sheetName val="表6NDF，保證金"/>
      <sheetName val="表7銀行別NDF"/>
      <sheetName val="T7-S"/>
      <sheetName val="表7銀行別NDF (排序)"/>
      <sheetName val="表310501銀行別增減"/>
      <sheetName val="工作表3"/>
      <sheetName val="選擇權趨勢圖"/>
      <sheetName val="工作表1"/>
      <sheetName val="人民幣  七 (2)"/>
    </sheetNames>
    <sheetDataSet>
      <sheetData sheetId="0"/>
      <sheetData sheetId="1"/>
      <sheetData sheetId="2"/>
      <sheetData sheetId="3">
        <row r="2">
          <cell r="A2" t="str">
            <v>106年7月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E7">
            <v>7.83</v>
          </cell>
        </row>
        <row r="18">
          <cell r="E18">
            <v>88.9</v>
          </cell>
        </row>
        <row r="30">
          <cell r="E30">
            <v>3.19</v>
          </cell>
        </row>
        <row r="33">
          <cell r="E33">
            <v>0.08</v>
          </cell>
        </row>
        <row r="37">
          <cell r="E37">
            <v>0</v>
          </cell>
        </row>
        <row r="59">
          <cell r="C59">
            <v>52.109769307180272</v>
          </cell>
          <cell r="D59">
            <v>47.890230692819728</v>
          </cell>
        </row>
      </sheetData>
      <sheetData sheetId="13"/>
      <sheetData sheetId="14">
        <row r="2">
          <cell r="Q2" t="str">
            <v>總交易量</v>
          </cell>
        </row>
      </sheetData>
      <sheetData sheetId="15">
        <row r="3">
          <cell r="M3" t="str">
            <v>純外幣交易</v>
          </cell>
        </row>
      </sheetData>
      <sheetData sheetId="16">
        <row r="50">
          <cell r="O50">
            <v>71.617782358038895</v>
          </cell>
        </row>
        <row r="86">
          <cell r="O86">
            <v>28.382217641961105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E65"/>
  <sheetViews>
    <sheetView tabSelected="1" view="pageBreakPreview" zoomScale="90" zoomScaleNormal="85" zoomScaleSheetLayoutView="90" zoomScalePageLayoutView="85" workbookViewId="0">
      <selection activeCell="A6" sqref="A6"/>
    </sheetView>
  </sheetViews>
  <sheetFormatPr defaultColWidth="8.90625" defaultRowHeight="16.2"/>
  <cols>
    <col min="1" max="1" width="48.453125" style="2" customWidth="1"/>
    <col min="2" max="2" width="17.36328125" style="3" customWidth="1"/>
    <col min="3" max="3" width="20.1796875" style="3" customWidth="1"/>
    <col min="4" max="4" width="18.08984375" style="3" customWidth="1"/>
    <col min="5" max="5" width="16.81640625" style="67" customWidth="1"/>
    <col min="6" max="16384" width="8.90625" style="1"/>
  </cols>
  <sheetData>
    <row r="1" spans="1:5" ht="30.6">
      <c r="A1" s="182" t="s">
        <v>0</v>
      </c>
      <c r="B1" s="182"/>
      <c r="C1" s="182"/>
      <c r="D1" s="182"/>
      <c r="E1" s="182"/>
    </row>
    <row r="2" spans="1:5" ht="31.2" customHeight="1">
      <c r="A2" s="183" t="s">
        <v>1</v>
      </c>
      <c r="B2" s="183"/>
      <c r="C2" s="183"/>
      <c r="D2" s="183"/>
      <c r="E2" s="183"/>
    </row>
    <row r="3" spans="1:5" ht="19.8">
      <c r="A3" s="184" t="str">
        <f>'[1]匯率(店)'!A2</f>
        <v>106年7月</v>
      </c>
      <c r="B3" s="184"/>
      <c r="C3" s="184"/>
      <c r="D3" s="184"/>
      <c r="E3" s="184"/>
    </row>
    <row r="4" spans="1:5" ht="18" thickBot="1">
      <c r="D4" s="185" t="s">
        <v>4</v>
      </c>
      <c r="E4" s="185"/>
    </row>
    <row r="5" spans="1:5" s="9" customFormat="1" ht="39" customHeight="1">
      <c r="A5" s="4" t="s">
        <v>5</v>
      </c>
      <c r="B5" s="5" t="s">
        <v>6</v>
      </c>
      <c r="C5" s="6"/>
      <c r="D5" s="7"/>
      <c r="E5" s="8"/>
    </row>
    <row r="6" spans="1:5" s="9" customFormat="1" ht="24.75" customHeight="1" thickBot="1">
      <c r="A6" s="10"/>
      <c r="B6" s="11" t="s">
        <v>7</v>
      </c>
      <c r="C6" s="12" t="s">
        <v>2</v>
      </c>
      <c r="D6" s="12" t="s">
        <v>3</v>
      </c>
      <c r="E6" s="13" t="s">
        <v>8</v>
      </c>
    </row>
    <row r="7" spans="1:5" s="9" customFormat="1" ht="28.2" customHeight="1" thickBot="1">
      <c r="A7" s="14" t="s">
        <v>9</v>
      </c>
      <c r="B7" s="15">
        <v>87103</v>
      </c>
      <c r="C7" s="16">
        <v>859361</v>
      </c>
      <c r="D7" s="17">
        <v>946464</v>
      </c>
      <c r="E7" s="18">
        <v>7.83</v>
      </c>
    </row>
    <row r="8" spans="1:5" s="9" customFormat="1" ht="28.2" customHeight="1">
      <c r="A8" s="19" t="s">
        <v>10</v>
      </c>
      <c r="B8" s="20">
        <v>87025</v>
      </c>
      <c r="C8" s="20">
        <v>103098</v>
      </c>
      <c r="D8" s="20">
        <v>190123</v>
      </c>
      <c r="E8" s="21">
        <v>1.57</v>
      </c>
    </row>
    <row r="9" spans="1:5" s="9" customFormat="1" ht="24" hidden="1" customHeight="1">
      <c r="A9" s="19" t="s">
        <v>11</v>
      </c>
      <c r="B9" s="20">
        <v>0</v>
      </c>
      <c r="C9" s="20">
        <v>0</v>
      </c>
      <c r="D9" s="20">
        <v>0</v>
      </c>
      <c r="E9" s="20">
        <v>0</v>
      </c>
    </row>
    <row r="10" spans="1:5" s="9" customFormat="1" ht="24" hidden="1" customHeight="1">
      <c r="A10" s="19" t="s">
        <v>12</v>
      </c>
      <c r="B10" s="20">
        <v>86425</v>
      </c>
      <c r="C10" s="20">
        <v>89858</v>
      </c>
      <c r="D10" s="20">
        <v>176283</v>
      </c>
      <c r="E10" s="22">
        <v>1.46</v>
      </c>
    </row>
    <row r="11" spans="1:5" s="9" customFormat="1" ht="24" hidden="1" customHeight="1">
      <c r="A11" s="19" t="s">
        <v>13</v>
      </c>
      <c r="B11" s="20">
        <v>0</v>
      </c>
      <c r="C11" s="20">
        <v>0</v>
      </c>
      <c r="D11" s="20">
        <v>0</v>
      </c>
      <c r="E11" s="20">
        <v>0</v>
      </c>
    </row>
    <row r="12" spans="1:5" s="9" customFormat="1" ht="24" hidden="1" customHeight="1">
      <c r="A12" s="19" t="s">
        <v>14</v>
      </c>
      <c r="B12" s="20">
        <v>600</v>
      </c>
      <c r="C12" s="20">
        <v>13240</v>
      </c>
      <c r="D12" s="20">
        <v>13840</v>
      </c>
      <c r="E12" s="22">
        <v>0.11</v>
      </c>
    </row>
    <row r="13" spans="1:5" s="9" customFormat="1" ht="25.2" customHeight="1" thickBot="1">
      <c r="A13" s="19" t="s">
        <v>15</v>
      </c>
      <c r="B13" s="20">
        <v>78</v>
      </c>
      <c r="C13" s="20">
        <v>756263</v>
      </c>
      <c r="D13" s="20">
        <v>756341</v>
      </c>
      <c r="E13" s="22">
        <v>6.26</v>
      </c>
    </row>
    <row r="14" spans="1:5" s="9" customFormat="1" ht="24" hidden="1" customHeight="1">
      <c r="A14" s="19" t="s">
        <v>16</v>
      </c>
      <c r="B14" s="20">
        <v>0</v>
      </c>
      <c r="C14" s="20">
        <v>359605</v>
      </c>
      <c r="D14" s="20">
        <v>359605</v>
      </c>
      <c r="E14" s="22">
        <v>2.98</v>
      </c>
    </row>
    <row r="15" spans="1:5" s="9" customFormat="1" ht="24" hidden="1" customHeight="1">
      <c r="A15" s="19" t="s">
        <v>17</v>
      </c>
      <c r="B15" s="20">
        <v>0</v>
      </c>
      <c r="C15" s="20">
        <v>396658</v>
      </c>
      <c r="D15" s="20">
        <v>396658</v>
      </c>
      <c r="E15" s="22">
        <v>3.28</v>
      </c>
    </row>
    <row r="16" spans="1:5" s="9" customFormat="1" ht="24" hidden="1" customHeight="1">
      <c r="A16" s="19" t="s">
        <v>18</v>
      </c>
      <c r="B16" s="20">
        <v>0</v>
      </c>
      <c r="C16" s="20">
        <v>0</v>
      </c>
      <c r="D16" s="20">
        <v>0</v>
      </c>
      <c r="E16" s="23">
        <v>0</v>
      </c>
    </row>
    <row r="17" spans="1:5" s="9" customFormat="1" ht="24" hidden="1" customHeight="1">
      <c r="A17" s="24" t="s">
        <v>19</v>
      </c>
      <c r="B17" s="25">
        <v>78</v>
      </c>
      <c r="C17" s="25">
        <v>0</v>
      </c>
      <c r="D17" s="25">
        <v>78</v>
      </c>
      <c r="E17" s="23">
        <v>0</v>
      </c>
    </row>
    <row r="18" spans="1:5" s="9" customFormat="1" ht="30" customHeight="1" thickBot="1">
      <c r="A18" s="26" t="s">
        <v>20</v>
      </c>
      <c r="B18" s="15">
        <v>5831589</v>
      </c>
      <c r="C18" s="16">
        <v>4914166</v>
      </c>
      <c r="D18" s="17">
        <v>10745755</v>
      </c>
      <c r="E18" s="18">
        <v>88.9</v>
      </c>
    </row>
    <row r="19" spans="1:5" s="9" customFormat="1" ht="30" customHeight="1">
      <c r="A19" s="27" t="s">
        <v>21</v>
      </c>
      <c r="B19" s="20">
        <v>5831589</v>
      </c>
      <c r="C19" s="20">
        <v>4843581</v>
      </c>
      <c r="D19" s="20">
        <v>10675170</v>
      </c>
      <c r="E19" s="22">
        <v>88.32</v>
      </c>
    </row>
    <row r="20" spans="1:5" s="9" customFormat="1" ht="24" hidden="1" customHeight="1">
      <c r="A20" s="19" t="s">
        <v>22</v>
      </c>
      <c r="B20" s="20">
        <v>250521</v>
      </c>
      <c r="C20" s="20">
        <v>765294</v>
      </c>
      <c r="D20" s="20">
        <v>1015815</v>
      </c>
      <c r="E20" s="22">
        <v>8.41</v>
      </c>
    </row>
    <row r="21" spans="1:5" s="9" customFormat="1" ht="24" hidden="1" customHeight="1">
      <c r="A21" s="19" t="s">
        <v>23</v>
      </c>
      <c r="B21" s="20">
        <v>5390392</v>
      </c>
      <c r="C21" s="20">
        <v>3567565</v>
      </c>
      <c r="D21" s="20">
        <v>8957957</v>
      </c>
      <c r="E21" s="22">
        <v>74.11</v>
      </c>
    </row>
    <row r="22" spans="1:5" s="9" customFormat="1" ht="24" hidden="1" customHeight="1">
      <c r="A22" s="19" t="s">
        <v>24</v>
      </c>
      <c r="B22" s="20">
        <v>143977</v>
      </c>
      <c r="C22" s="20">
        <v>11831</v>
      </c>
      <c r="D22" s="20">
        <v>155808</v>
      </c>
      <c r="E22" s="22">
        <v>1.29</v>
      </c>
    </row>
    <row r="23" spans="1:5" s="9" customFormat="1" ht="24" hidden="1" customHeight="1">
      <c r="A23" s="19" t="s">
        <v>25</v>
      </c>
      <c r="B23" s="20">
        <v>24311</v>
      </c>
      <c r="C23" s="20">
        <v>256287</v>
      </c>
      <c r="D23" s="20">
        <v>280598</v>
      </c>
      <c r="E23" s="22">
        <v>2.3199999999999998</v>
      </c>
    </row>
    <row r="24" spans="1:5" s="9" customFormat="1" ht="24" hidden="1" customHeight="1">
      <c r="A24" s="19" t="s">
        <v>26</v>
      </c>
      <c r="B24" s="20">
        <v>22388</v>
      </c>
      <c r="C24" s="20">
        <v>242604</v>
      </c>
      <c r="D24" s="20">
        <v>264992</v>
      </c>
      <c r="E24" s="22">
        <v>2.19</v>
      </c>
    </row>
    <row r="25" spans="1:5" s="9" customFormat="1" ht="26.4" customHeight="1" thickBot="1">
      <c r="A25" s="19" t="s">
        <v>27</v>
      </c>
      <c r="B25" s="20">
        <v>0</v>
      </c>
      <c r="C25" s="20">
        <v>70585</v>
      </c>
      <c r="D25" s="20">
        <v>70585</v>
      </c>
      <c r="E25" s="22">
        <v>0.57999999999999996</v>
      </c>
    </row>
    <row r="26" spans="1:5" s="9" customFormat="1" ht="24" hidden="1" customHeight="1">
      <c r="A26" s="19" t="s">
        <v>16</v>
      </c>
      <c r="B26" s="20">
        <v>0</v>
      </c>
      <c r="C26" s="20">
        <v>28427</v>
      </c>
      <c r="D26" s="20">
        <v>28427</v>
      </c>
      <c r="E26" s="22">
        <v>0.24</v>
      </c>
    </row>
    <row r="27" spans="1:5" s="9" customFormat="1" ht="24" hidden="1" customHeight="1">
      <c r="A27" s="19" t="s">
        <v>28</v>
      </c>
      <c r="B27" s="20">
        <v>0</v>
      </c>
      <c r="C27" s="20">
        <v>28119</v>
      </c>
      <c r="D27" s="20">
        <v>28119</v>
      </c>
      <c r="E27" s="22">
        <v>0.23</v>
      </c>
    </row>
    <row r="28" spans="1:5" s="9" customFormat="1" ht="24" hidden="1" customHeight="1">
      <c r="A28" s="19" t="s">
        <v>13</v>
      </c>
      <c r="B28" s="20">
        <v>0</v>
      </c>
      <c r="C28" s="20">
        <v>7788</v>
      </c>
      <c r="D28" s="20">
        <v>7788</v>
      </c>
      <c r="E28" s="22">
        <v>0.06</v>
      </c>
    </row>
    <row r="29" spans="1:5" s="9" customFormat="1" ht="24" hidden="1" customHeight="1">
      <c r="A29" s="24" t="s">
        <v>14</v>
      </c>
      <c r="B29" s="25">
        <v>0</v>
      </c>
      <c r="C29" s="25">
        <v>6251</v>
      </c>
      <c r="D29" s="25">
        <v>6251</v>
      </c>
      <c r="E29" s="22">
        <v>0.05</v>
      </c>
    </row>
    <row r="30" spans="1:5" s="9" customFormat="1" ht="30" customHeight="1" thickBot="1">
      <c r="A30" s="26" t="s">
        <v>29</v>
      </c>
      <c r="B30" s="17">
        <v>379410</v>
      </c>
      <c r="C30" s="17">
        <v>5846</v>
      </c>
      <c r="D30" s="17">
        <v>385256</v>
      </c>
      <c r="E30" s="18">
        <v>3.19</v>
      </c>
    </row>
    <row r="31" spans="1:5" s="9" customFormat="1" ht="30" customHeight="1">
      <c r="A31" s="28" t="s">
        <v>30</v>
      </c>
      <c r="B31" s="20">
        <v>0</v>
      </c>
      <c r="C31" s="20">
        <v>54</v>
      </c>
      <c r="D31" s="20">
        <v>54</v>
      </c>
      <c r="E31" s="29">
        <v>0</v>
      </c>
    </row>
    <row r="32" spans="1:5" s="9" customFormat="1" ht="30" customHeight="1" thickBot="1">
      <c r="A32" s="24" t="s">
        <v>15</v>
      </c>
      <c r="B32" s="25">
        <v>379410</v>
      </c>
      <c r="C32" s="25">
        <v>5792</v>
      </c>
      <c r="D32" s="25">
        <v>385202</v>
      </c>
      <c r="E32" s="22">
        <v>3.19</v>
      </c>
    </row>
    <row r="33" spans="1:5" s="9" customFormat="1" ht="30" customHeight="1" thickBot="1">
      <c r="A33" s="26" t="s">
        <v>31</v>
      </c>
      <c r="B33" s="17">
        <v>645</v>
      </c>
      <c r="C33" s="17">
        <v>9037</v>
      </c>
      <c r="D33" s="17">
        <v>9682</v>
      </c>
      <c r="E33" s="18">
        <v>0.08</v>
      </c>
    </row>
    <row r="34" spans="1:5" s="9" customFormat="1" ht="30" customHeight="1">
      <c r="A34" s="28" t="s">
        <v>30</v>
      </c>
      <c r="B34" s="20">
        <v>0</v>
      </c>
      <c r="C34" s="20">
        <v>6313</v>
      </c>
      <c r="D34" s="20">
        <v>6313</v>
      </c>
      <c r="E34" s="22">
        <v>0.05</v>
      </c>
    </row>
    <row r="35" spans="1:5" s="9" customFormat="1" ht="30" customHeight="1" thickBot="1">
      <c r="A35" s="24" t="s">
        <v>15</v>
      </c>
      <c r="B35" s="25">
        <v>645</v>
      </c>
      <c r="C35" s="25">
        <v>2724</v>
      </c>
      <c r="D35" s="25">
        <v>3369</v>
      </c>
      <c r="E35" s="22">
        <v>0.03</v>
      </c>
    </row>
    <row r="36" spans="1:5" s="9" customFormat="1" ht="30" customHeight="1" thickBot="1">
      <c r="A36" s="30" t="s">
        <v>32</v>
      </c>
      <c r="B36" s="17">
        <v>6298747</v>
      </c>
      <c r="C36" s="17">
        <v>5788410</v>
      </c>
      <c r="D36" s="17">
        <v>12087157</v>
      </c>
      <c r="E36" s="18">
        <v>100</v>
      </c>
    </row>
    <row r="37" spans="1:5" s="9" customFormat="1" ht="30" customHeight="1" thickBot="1">
      <c r="A37" s="31" t="s">
        <v>33</v>
      </c>
      <c r="B37" s="17">
        <v>0</v>
      </c>
      <c r="C37" s="17">
        <v>302</v>
      </c>
      <c r="D37" s="17">
        <v>302</v>
      </c>
      <c r="E37" s="32">
        <v>0</v>
      </c>
    </row>
    <row r="38" spans="1:5" s="9" customFormat="1" ht="24" hidden="1" customHeight="1">
      <c r="A38" s="33" t="s">
        <v>34</v>
      </c>
      <c r="B38" s="20">
        <v>0</v>
      </c>
      <c r="C38" s="20">
        <v>302</v>
      </c>
      <c r="D38" s="20">
        <v>302</v>
      </c>
      <c r="E38" s="29">
        <v>0</v>
      </c>
    </row>
    <row r="39" spans="1:5" s="9" customFormat="1" ht="24" hidden="1" customHeight="1">
      <c r="A39" s="34" t="s">
        <v>35</v>
      </c>
      <c r="B39" s="20">
        <v>0</v>
      </c>
      <c r="C39" s="20">
        <v>0</v>
      </c>
      <c r="D39" s="20">
        <v>0</v>
      </c>
      <c r="E39" s="35">
        <v>0</v>
      </c>
    </row>
    <row r="40" spans="1:5" s="9" customFormat="1" ht="24" hidden="1" customHeight="1">
      <c r="A40" s="19" t="s">
        <v>36</v>
      </c>
      <c r="B40" s="20">
        <v>0</v>
      </c>
      <c r="C40" s="20">
        <v>0</v>
      </c>
      <c r="D40" s="20">
        <v>0</v>
      </c>
      <c r="E40" s="35">
        <v>0</v>
      </c>
    </row>
    <row r="41" spans="1:5" s="9" customFormat="1" ht="24" hidden="1" customHeight="1">
      <c r="A41" s="36" t="s">
        <v>37</v>
      </c>
      <c r="B41" s="25">
        <v>0</v>
      </c>
      <c r="C41" s="25">
        <v>0</v>
      </c>
      <c r="D41" s="25">
        <v>0</v>
      </c>
      <c r="E41" s="35">
        <v>0</v>
      </c>
    </row>
    <row r="42" spans="1:5" s="9" customFormat="1" ht="30" customHeight="1" thickBot="1">
      <c r="A42" s="31" t="s">
        <v>38</v>
      </c>
      <c r="B42" s="37">
        <v>0</v>
      </c>
      <c r="C42" s="37">
        <v>0</v>
      </c>
      <c r="D42" s="37">
        <v>0</v>
      </c>
      <c r="E42" s="38">
        <v>0</v>
      </c>
    </row>
    <row r="43" spans="1:5" s="9" customFormat="1" ht="24" hidden="1" customHeight="1">
      <c r="A43" s="39" t="s">
        <v>39</v>
      </c>
      <c r="B43" s="20">
        <v>0</v>
      </c>
      <c r="C43" s="20">
        <v>0</v>
      </c>
      <c r="D43" s="20">
        <v>0</v>
      </c>
      <c r="E43" s="35">
        <v>0</v>
      </c>
    </row>
    <row r="44" spans="1:5" s="9" customFormat="1" ht="24" hidden="1" customHeight="1">
      <c r="A44" s="40" t="s">
        <v>40</v>
      </c>
      <c r="B44" s="41">
        <v>0</v>
      </c>
      <c r="C44" s="41">
        <v>0</v>
      </c>
      <c r="D44" s="41">
        <v>0</v>
      </c>
      <c r="E44" s="35">
        <v>0</v>
      </c>
    </row>
    <row r="45" spans="1:5" s="9" customFormat="1" ht="24" hidden="1" customHeight="1">
      <c r="A45" s="42" t="s">
        <v>41</v>
      </c>
      <c r="B45" s="43">
        <v>0</v>
      </c>
      <c r="C45" s="43">
        <v>0</v>
      </c>
      <c r="D45" s="43">
        <v>0</v>
      </c>
      <c r="E45" s="35">
        <v>0</v>
      </c>
    </row>
    <row r="46" spans="1:5" s="9" customFormat="1" ht="30" customHeight="1" thickBot="1">
      <c r="A46" s="30" t="s">
        <v>42</v>
      </c>
      <c r="B46" s="17">
        <v>6298747</v>
      </c>
      <c r="C46" s="17">
        <v>5788712</v>
      </c>
      <c r="D46" s="17">
        <v>12087459</v>
      </c>
      <c r="E46" s="18">
        <v>100</v>
      </c>
    </row>
    <row r="47" spans="1:5" ht="21" customHeight="1">
      <c r="A47" s="2" t="s">
        <v>43</v>
      </c>
      <c r="B47" s="44"/>
      <c r="C47" s="44"/>
      <c r="D47" s="44"/>
      <c r="E47" s="45"/>
    </row>
    <row r="48" spans="1:5" ht="15.6" customHeight="1">
      <c r="A48" s="46" t="s">
        <v>44</v>
      </c>
      <c r="B48" s="46"/>
      <c r="C48" s="46"/>
      <c r="D48" s="46"/>
      <c r="E48" s="46"/>
    </row>
    <row r="49" spans="1:5" ht="19.95" customHeight="1">
      <c r="A49" s="46" t="s">
        <v>45</v>
      </c>
      <c r="B49" s="46"/>
      <c r="C49" s="46"/>
      <c r="D49" s="46"/>
      <c r="E49" s="46"/>
    </row>
    <row r="50" spans="1:5">
      <c r="A50" s="46"/>
      <c r="B50" s="46"/>
      <c r="C50" s="46"/>
      <c r="D50" s="46"/>
      <c r="E50" s="46"/>
    </row>
    <row r="51" spans="1:5">
      <c r="A51" s="46"/>
      <c r="B51" s="46"/>
      <c r="C51" s="46"/>
      <c r="D51" s="46"/>
      <c r="E51" s="46"/>
    </row>
    <row r="52" spans="1:5">
      <c r="A52" s="46"/>
      <c r="B52" s="46"/>
      <c r="C52" s="46"/>
      <c r="D52" s="46"/>
      <c r="E52" s="46"/>
    </row>
    <row r="53" spans="1:5">
      <c r="A53" s="46"/>
      <c r="B53" s="46"/>
      <c r="C53" s="46"/>
      <c r="D53" s="46"/>
      <c r="E53" s="46"/>
    </row>
    <row r="54" spans="1:5">
      <c r="A54" s="1"/>
      <c r="B54" s="46"/>
      <c r="C54" s="46"/>
      <c r="D54" s="46"/>
      <c r="E54" s="46"/>
    </row>
    <row r="55" spans="1:5" ht="28.2">
      <c r="A55" s="183" t="s">
        <v>46</v>
      </c>
      <c r="B55" s="183"/>
      <c r="C55" s="183"/>
      <c r="D55" s="183"/>
      <c r="E55" s="183"/>
    </row>
    <row r="56" spans="1:5" ht="28.8" thickBot="1">
      <c r="A56" s="1"/>
      <c r="B56" s="47"/>
      <c r="C56" s="47"/>
      <c r="D56" s="185" t="s">
        <v>47</v>
      </c>
      <c r="E56" s="185"/>
    </row>
    <row r="57" spans="1:5" ht="41.4" customHeight="1">
      <c r="A57" s="177" t="s">
        <v>48</v>
      </c>
      <c r="B57" s="178"/>
      <c r="C57" s="48" t="s">
        <v>49</v>
      </c>
      <c r="D57" s="49" t="s">
        <v>50</v>
      </c>
      <c r="E57" s="50" t="s">
        <v>3</v>
      </c>
    </row>
    <row r="58" spans="1:5" ht="35.4" customHeight="1">
      <c r="A58" s="179" t="s">
        <v>51</v>
      </c>
      <c r="B58" s="51" t="s">
        <v>52</v>
      </c>
      <c r="C58" s="52">
        <f>B46</f>
        <v>6298747</v>
      </c>
      <c r="D58" s="52">
        <f>C46</f>
        <v>5788712</v>
      </c>
      <c r="E58" s="53">
        <f>C58+D58</f>
        <v>12087459</v>
      </c>
    </row>
    <row r="59" spans="1:5" ht="35.4" customHeight="1">
      <c r="A59" s="180"/>
      <c r="B59" s="51" t="s">
        <v>53</v>
      </c>
      <c r="C59" s="54">
        <f>(C58/$E$58)*100</f>
        <v>52.109769307180272</v>
      </c>
      <c r="D59" s="54">
        <f>(D58/$E$58)*100</f>
        <v>47.890230692819728</v>
      </c>
      <c r="E59" s="55">
        <f>(E58/$E$58)*100</f>
        <v>100</v>
      </c>
    </row>
    <row r="60" spans="1:5" ht="35.4" customHeight="1">
      <c r="A60" s="179" t="s">
        <v>54</v>
      </c>
      <c r="B60" s="51" t="s">
        <v>52</v>
      </c>
      <c r="C60" s="52">
        <v>6719007</v>
      </c>
      <c r="D60" s="52">
        <v>6325626</v>
      </c>
      <c r="E60" s="53">
        <v>13044633</v>
      </c>
    </row>
    <row r="61" spans="1:5" ht="35.4" customHeight="1">
      <c r="A61" s="180"/>
      <c r="B61" s="56" t="s">
        <v>55</v>
      </c>
      <c r="C61" s="54">
        <v>51.507827012074628</v>
      </c>
      <c r="D61" s="54">
        <v>48.492172987925379</v>
      </c>
      <c r="E61" s="55">
        <v>100</v>
      </c>
    </row>
    <row r="62" spans="1:5" ht="35.4" customHeight="1">
      <c r="A62" s="179" t="s">
        <v>56</v>
      </c>
      <c r="B62" s="57" t="s">
        <v>57</v>
      </c>
      <c r="C62" s="58">
        <f>C58-C60</f>
        <v>-420260</v>
      </c>
      <c r="D62" s="58">
        <f>D58-D60</f>
        <v>-536914</v>
      </c>
      <c r="E62" s="59">
        <f>E58-E60</f>
        <v>-957174</v>
      </c>
    </row>
    <row r="63" spans="1:5" ht="35.4" customHeight="1" thickBot="1">
      <c r="A63" s="181"/>
      <c r="B63" s="60" t="s">
        <v>58</v>
      </c>
      <c r="C63" s="61">
        <f>(C62/C60)*100</f>
        <v>-6.2547933050226021</v>
      </c>
      <c r="D63" s="61">
        <f>(D62/D60)*100</f>
        <v>-8.4879188241606442</v>
      </c>
      <c r="E63" s="62">
        <f>(E62/E60)*100</f>
        <v>-7.3376843948005286</v>
      </c>
    </row>
    <row r="64" spans="1:5" ht="16.95" customHeight="1">
      <c r="A64" s="1"/>
      <c r="B64" s="63"/>
      <c r="C64" s="63"/>
      <c r="D64" s="63"/>
      <c r="E64" s="63"/>
    </row>
    <row r="65" spans="1:5" ht="32.4" customHeight="1">
      <c r="A65" s="64"/>
      <c r="B65" s="65"/>
      <c r="C65" s="65"/>
      <c r="D65" s="65"/>
      <c r="E65" s="6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G49"/>
  <sheetViews>
    <sheetView view="pageBreakPreview" zoomScaleNormal="85" zoomScaleSheetLayoutView="100" zoomScalePageLayoutView="85" workbookViewId="0">
      <selection activeCell="A6" sqref="A6"/>
    </sheetView>
  </sheetViews>
  <sheetFormatPr defaultColWidth="8.90625" defaultRowHeight="16.2"/>
  <cols>
    <col min="1" max="1" width="51.81640625" style="74" customWidth="1"/>
    <col min="2" max="2" width="13.6328125" style="75" customWidth="1"/>
    <col min="3" max="3" width="11" style="75" customWidth="1"/>
    <col min="4" max="4" width="13.08984375" style="76" customWidth="1"/>
    <col min="5" max="5" width="10.81640625" style="142" customWidth="1"/>
    <col min="6" max="6" width="13.36328125" style="73" customWidth="1"/>
    <col min="7" max="7" width="10.90625" style="68" customWidth="1"/>
    <col min="8" max="16384" width="8.90625" style="68"/>
  </cols>
  <sheetData>
    <row r="1" spans="1:7" ht="30.6">
      <c r="A1" s="186" t="s">
        <v>59</v>
      </c>
      <c r="B1" s="186"/>
      <c r="C1" s="186"/>
      <c r="D1" s="186"/>
      <c r="E1" s="186"/>
      <c r="F1" s="186"/>
      <c r="G1" s="186"/>
    </row>
    <row r="2" spans="1:7">
      <c r="A2" s="187"/>
      <c r="B2" s="187"/>
      <c r="C2" s="187"/>
      <c r="D2" s="187"/>
      <c r="E2" s="187"/>
      <c r="F2" s="187"/>
      <c r="G2" s="187"/>
    </row>
    <row r="3" spans="1:7">
      <c r="A3" s="69"/>
      <c r="B3" s="70"/>
      <c r="C3" s="70"/>
      <c r="D3" s="71"/>
      <c r="E3" s="72"/>
    </row>
    <row r="4" spans="1:7" ht="16.8" thickBot="1">
      <c r="E4" s="77"/>
      <c r="F4" s="78" t="s">
        <v>60</v>
      </c>
    </row>
    <row r="5" spans="1:7" s="82" customFormat="1" ht="22.2">
      <c r="A5" s="79" t="s">
        <v>61</v>
      </c>
      <c r="B5" s="188" t="s">
        <v>62</v>
      </c>
      <c r="C5" s="189"/>
      <c r="D5" s="190" t="s">
        <v>54</v>
      </c>
      <c r="E5" s="191"/>
      <c r="F5" s="80" t="s">
        <v>63</v>
      </c>
      <c r="G5" s="81"/>
    </row>
    <row r="6" spans="1:7" s="82" customFormat="1" ht="16.8" thickBot="1">
      <c r="A6" s="83"/>
      <c r="B6" s="84" t="s">
        <v>64</v>
      </c>
      <c r="C6" s="85" t="s">
        <v>65</v>
      </c>
      <c r="D6" s="84" t="s">
        <v>64</v>
      </c>
      <c r="E6" s="86" t="s">
        <v>65</v>
      </c>
      <c r="F6" s="87" t="s">
        <v>66</v>
      </c>
      <c r="G6" s="88" t="s">
        <v>67</v>
      </c>
    </row>
    <row r="7" spans="1:7" s="82" customFormat="1" ht="24" customHeight="1" thickBot="1">
      <c r="A7" s="89" t="s">
        <v>68</v>
      </c>
      <c r="B7" s="90">
        <v>946464</v>
      </c>
      <c r="C7" s="91">
        <v>7.83</v>
      </c>
      <c r="D7" s="90">
        <v>1229234</v>
      </c>
      <c r="E7" s="91">
        <v>9.42</v>
      </c>
      <c r="F7" s="92">
        <f t="shared" ref="F7:F46" si="0">B7-D7</f>
        <v>-282770</v>
      </c>
      <c r="G7" s="93">
        <f t="shared" ref="G7:G38" si="1">(F7/D7)*100</f>
        <v>-23.003756811152311</v>
      </c>
    </row>
    <row r="8" spans="1:7" s="82" customFormat="1" ht="24" customHeight="1">
      <c r="A8" s="94" t="s">
        <v>21</v>
      </c>
      <c r="B8" s="95">
        <v>190123</v>
      </c>
      <c r="C8" s="96">
        <v>1.57</v>
      </c>
      <c r="D8" s="95">
        <v>344349</v>
      </c>
      <c r="E8" s="96">
        <v>2.64</v>
      </c>
      <c r="F8" s="97">
        <f t="shared" si="0"/>
        <v>-154226</v>
      </c>
      <c r="G8" s="98">
        <f t="shared" si="1"/>
        <v>-44.787700850009728</v>
      </c>
    </row>
    <row r="9" spans="1:7" s="82" customFormat="1" ht="24" customHeight="1">
      <c r="A9" s="99" t="s">
        <v>11</v>
      </c>
      <c r="B9" s="100">
        <v>0</v>
      </c>
      <c r="C9" s="101">
        <v>0</v>
      </c>
      <c r="D9" s="100">
        <v>0</v>
      </c>
      <c r="E9" s="101">
        <v>0</v>
      </c>
      <c r="F9" s="102">
        <f t="shared" si="0"/>
        <v>0</v>
      </c>
      <c r="G9" s="103">
        <v>0</v>
      </c>
    </row>
    <row r="10" spans="1:7" s="82" customFormat="1" ht="24" customHeight="1">
      <c r="A10" s="99" t="s">
        <v>12</v>
      </c>
      <c r="B10" s="100">
        <v>176283</v>
      </c>
      <c r="C10" s="104">
        <v>1.46</v>
      </c>
      <c r="D10" s="100">
        <v>328612</v>
      </c>
      <c r="E10" s="104">
        <v>2.52</v>
      </c>
      <c r="F10" s="102">
        <f t="shared" si="0"/>
        <v>-152329</v>
      </c>
      <c r="G10" s="105">
        <f t="shared" si="1"/>
        <v>-46.355276131121201</v>
      </c>
    </row>
    <row r="11" spans="1:7" s="82" customFormat="1" ht="24" customHeight="1">
      <c r="A11" s="99" t="s">
        <v>69</v>
      </c>
      <c r="B11" s="100">
        <v>0</v>
      </c>
      <c r="C11" s="101">
        <v>0</v>
      </c>
      <c r="D11" s="100">
        <v>517</v>
      </c>
      <c r="E11" s="101">
        <v>0</v>
      </c>
      <c r="F11" s="102">
        <f t="shared" si="0"/>
        <v>-517</v>
      </c>
      <c r="G11" s="105">
        <f t="shared" si="1"/>
        <v>-100</v>
      </c>
    </row>
    <row r="12" spans="1:7" s="82" customFormat="1" ht="24" customHeight="1">
      <c r="A12" s="99" t="s">
        <v>14</v>
      </c>
      <c r="B12" s="100">
        <v>13840</v>
      </c>
      <c r="C12" s="104">
        <v>0.11</v>
      </c>
      <c r="D12" s="100">
        <v>15220</v>
      </c>
      <c r="E12" s="104">
        <v>0.12</v>
      </c>
      <c r="F12" s="102">
        <f t="shared" si="0"/>
        <v>-1380</v>
      </c>
      <c r="G12" s="105">
        <f t="shared" si="1"/>
        <v>-9.0670170827858083</v>
      </c>
    </row>
    <row r="13" spans="1:7" s="82" customFormat="1" ht="24" customHeight="1">
      <c r="A13" s="99" t="s">
        <v>70</v>
      </c>
      <c r="B13" s="100">
        <v>756341</v>
      </c>
      <c r="C13" s="104">
        <v>6.26</v>
      </c>
      <c r="D13" s="100">
        <v>884885</v>
      </c>
      <c r="E13" s="104">
        <v>6.78</v>
      </c>
      <c r="F13" s="102">
        <f t="shared" si="0"/>
        <v>-128544</v>
      </c>
      <c r="G13" s="105">
        <f t="shared" si="1"/>
        <v>-14.526633404340677</v>
      </c>
    </row>
    <row r="14" spans="1:7" s="82" customFormat="1" ht="24" customHeight="1">
      <c r="A14" s="99" t="s">
        <v>71</v>
      </c>
      <c r="B14" s="100">
        <v>359605</v>
      </c>
      <c r="C14" s="104">
        <v>2.98</v>
      </c>
      <c r="D14" s="100">
        <v>437599</v>
      </c>
      <c r="E14" s="104">
        <v>3.36</v>
      </c>
      <c r="F14" s="102">
        <f t="shared" si="0"/>
        <v>-77994</v>
      </c>
      <c r="G14" s="106">
        <f t="shared" si="1"/>
        <v>-17.823166871953546</v>
      </c>
    </row>
    <row r="15" spans="1:7" s="82" customFormat="1" ht="24" customHeight="1">
      <c r="A15" s="99" t="s">
        <v>72</v>
      </c>
      <c r="B15" s="100">
        <v>396658</v>
      </c>
      <c r="C15" s="104">
        <v>3.28</v>
      </c>
      <c r="D15" s="100">
        <v>446361</v>
      </c>
      <c r="E15" s="104">
        <v>3.42</v>
      </c>
      <c r="F15" s="102">
        <f t="shared" si="0"/>
        <v>-49703</v>
      </c>
      <c r="G15" s="106">
        <f t="shared" si="1"/>
        <v>-11.135157417426701</v>
      </c>
    </row>
    <row r="16" spans="1:7" s="82" customFormat="1" ht="24" customHeight="1">
      <c r="A16" s="99" t="s">
        <v>13</v>
      </c>
      <c r="B16" s="100">
        <v>0</v>
      </c>
      <c r="C16" s="101">
        <v>0</v>
      </c>
      <c r="D16" s="100">
        <v>426</v>
      </c>
      <c r="E16" s="101">
        <v>0</v>
      </c>
      <c r="F16" s="102">
        <f t="shared" si="0"/>
        <v>-426</v>
      </c>
      <c r="G16" s="106">
        <f t="shared" si="1"/>
        <v>-100</v>
      </c>
    </row>
    <row r="17" spans="1:7" s="82" customFormat="1" ht="24" customHeight="1" thickBot="1">
      <c r="A17" s="107" t="s">
        <v>14</v>
      </c>
      <c r="B17" s="108">
        <v>78</v>
      </c>
      <c r="C17" s="101">
        <v>0</v>
      </c>
      <c r="D17" s="108">
        <v>499</v>
      </c>
      <c r="E17" s="101">
        <v>0</v>
      </c>
      <c r="F17" s="109">
        <f t="shared" si="0"/>
        <v>-421</v>
      </c>
      <c r="G17" s="110">
        <f t="shared" si="1"/>
        <v>-84.368737474949896</v>
      </c>
    </row>
    <row r="18" spans="1:7" s="82" customFormat="1" ht="24" customHeight="1" thickBot="1">
      <c r="A18" s="89" t="s">
        <v>73</v>
      </c>
      <c r="B18" s="90">
        <v>10745755</v>
      </c>
      <c r="C18" s="91">
        <v>88.9</v>
      </c>
      <c r="D18" s="90">
        <v>11138675</v>
      </c>
      <c r="E18" s="91">
        <v>85.39</v>
      </c>
      <c r="F18" s="92">
        <f t="shared" si="0"/>
        <v>-392920</v>
      </c>
      <c r="G18" s="93">
        <f t="shared" si="1"/>
        <v>-3.5275290822292598</v>
      </c>
    </row>
    <row r="19" spans="1:7" s="82" customFormat="1" ht="24" customHeight="1">
      <c r="A19" s="94" t="s">
        <v>21</v>
      </c>
      <c r="B19" s="95">
        <v>10675170</v>
      </c>
      <c r="C19" s="96">
        <v>88.32</v>
      </c>
      <c r="D19" s="95">
        <v>11077241</v>
      </c>
      <c r="E19" s="96">
        <v>84.92</v>
      </c>
      <c r="F19" s="111">
        <f t="shared" si="0"/>
        <v>-402071</v>
      </c>
      <c r="G19" s="105">
        <f t="shared" si="1"/>
        <v>-3.6297034613582935</v>
      </c>
    </row>
    <row r="20" spans="1:7" s="82" customFormat="1" ht="24" customHeight="1">
      <c r="A20" s="99" t="s">
        <v>74</v>
      </c>
      <c r="B20" s="100">
        <v>1015815</v>
      </c>
      <c r="C20" s="104">
        <v>8.41</v>
      </c>
      <c r="D20" s="100">
        <v>1163859</v>
      </c>
      <c r="E20" s="104">
        <v>8.92</v>
      </c>
      <c r="F20" s="97">
        <f t="shared" si="0"/>
        <v>-148044</v>
      </c>
      <c r="G20" s="105">
        <f t="shared" si="1"/>
        <v>-12.720097537588316</v>
      </c>
    </row>
    <row r="21" spans="1:7" s="82" customFormat="1" ht="24" customHeight="1">
      <c r="A21" s="99" t="s">
        <v>23</v>
      </c>
      <c r="B21" s="100">
        <v>8957957</v>
      </c>
      <c r="C21" s="104">
        <v>74.11</v>
      </c>
      <c r="D21" s="100">
        <v>9064024</v>
      </c>
      <c r="E21" s="104">
        <v>69.489999999999995</v>
      </c>
      <c r="F21" s="102">
        <f t="shared" si="0"/>
        <v>-106067</v>
      </c>
      <c r="G21" s="105">
        <f t="shared" si="1"/>
        <v>-1.1701976958578222</v>
      </c>
    </row>
    <row r="22" spans="1:7" s="82" customFormat="1" ht="24" customHeight="1">
      <c r="A22" s="99" t="s">
        <v>24</v>
      </c>
      <c r="B22" s="100">
        <v>155808</v>
      </c>
      <c r="C22" s="104">
        <v>1.29</v>
      </c>
      <c r="D22" s="100">
        <v>174218</v>
      </c>
      <c r="E22" s="104">
        <v>1.34</v>
      </c>
      <c r="F22" s="102">
        <f t="shared" si="0"/>
        <v>-18410</v>
      </c>
      <c r="G22" s="105">
        <f t="shared" si="1"/>
        <v>-10.56722037906531</v>
      </c>
    </row>
    <row r="23" spans="1:7" s="82" customFormat="1" ht="24" customHeight="1">
      <c r="A23" s="99" t="s">
        <v>25</v>
      </c>
      <c r="B23" s="100">
        <v>280598</v>
      </c>
      <c r="C23" s="104">
        <v>2.3199999999999998</v>
      </c>
      <c r="D23" s="100">
        <v>348576</v>
      </c>
      <c r="E23" s="104">
        <v>2.67</v>
      </c>
      <c r="F23" s="102">
        <f t="shared" si="0"/>
        <v>-67978</v>
      </c>
      <c r="G23" s="105">
        <f t="shared" si="1"/>
        <v>-19.501629486826403</v>
      </c>
    </row>
    <row r="24" spans="1:7" s="82" customFormat="1" ht="24" customHeight="1">
      <c r="A24" s="99" t="s">
        <v>26</v>
      </c>
      <c r="B24" s="100">
        <v>264992</v>
      </c>
      <c r="C24" s="104">
        <v>2.19</v>
      </c>
      <c r="D24" s="100">
        <v>326564</v>
      </c>
      <c r="E24" s="104">
        <v>2.5</v>
      </c>
      <c r="F24" s="102">
        <f t="shared" si="0"/>
        <v>-61572</v>
      </c>
      <c r="G24" s="105">
        <f t="shared" si="1"/>
        <v>-18.854497127668697</v>
      </c>
    </row>
    <row r="25" spans="1:7" s="82" customFormat="1" ht="24" customHeight="1">
      <c r="A25" s="99" t="s">
        <v>27</v>
      </c>
      <c r="B25" s="100">
        <v>70585</v>
      </c>
      <c r="C25" s="104">
        <v>0.57999999999999996</v>
      </c>
      <c r="D25" s="100">
        <v>61434</v>
      </c>
      <c r="E25" s="104">
        <v>0.47</v>
      </c>
      <c r="F25" s="102">
        <f t="shared" si="0"/>
        <v>9151</v>
      </c>
      <c r="G25" s="105">
        <f t="shared" si="1"/>
        <v>14.895660383500994</v>
      </c>
    </row>
    <row r="26" spans="1:7" s="82" customFormat="1" ht="24" customHeight="1">
      <c r="A26" s="99" t="s">
        <v>75</v>
      </c>
      <c r="B26" s="100">
        <v>28427</v>
      </c>
      <c r="C26" s="104">
        <v>0.24</v>
      </c>
      <c r="D26" s="100">
        <v>23476</v>
      </c>
      <c r="E26" s="104">
        <v>0.18</v>
      </c>
      <c r="F26" s="102">
        <f t="shared" si="0"/>
        <v>4951</v>
      </c>
      <c r="G26" s="105">
        <f t="shared" si="1"/>
        <v>21.089623445220653</v>
      </c>
    </row>
    <row r="27" spans="1:7" s="82" customFormat="1" ht="24" customHeight="1">
      <c r="A27" s="99" t="s">
        <v>72</v>
      </c>
      <c r="B27" s="100">
        <v>28119</v>
      </c>
      <c r="C27" s="104">
        <v>0.23</v>
      </c>
      <c r="D27" s="100">
        <v>23654</v>
      </c>
      <c r="E27" s="104">
        <v>0.18</v>
      </c>
      <c r="F27" s="102">
        <f t="shared" si="0"/>
        <v>4465</v>
      </c>
      <c r="G27" s="105">
        <f t="shared" si="1"/>
        <v>18.876299991544769</v>
      </c>
    </row>
    <row r="28" spans="1:7" s="82" customFormat="1" ht="24" customHeight="1">
      <c r="A28" s="99" t="s">
        <v>13</v>
      </c>
      <c r="B28" s="100">
        <v>7788</v>
      </c>
      <c r="C28" s="104">
        <v>0.06</v>
      </c>
      <c r="D28" s="100">
        <v>7613</v>
      </c>
      <c r="E28" s="104">
        <v>0.06</v>
      </c>
      <c r="F28" s="102">
        <f t="shared" si="0"/>
        <v>175</v>
      </c>
      <c r="G28" s="112">
        <f t="shared" si="1"/>
        <v>2.2986995928017864</v>
      </c>
    </row>
    <row r="29" spans="1:7" s="82" customFormat="1" ht="24" customHeight="1" thickBot="1">
      <c r="A29" s="107" t="s">
        <v>14</v>
      </c>
      <c r="B29" s="113">
        <v>6251</v>
      </c>
      <c r="C29" s="104">
        <v>0.05</v>
      </c>
      <c r="D29" s="113">
        <v>6691</v>
      </c>
      <c r="E29" s="104">
        <v>0.05</v>
      </c>
      <c r="F29" s="109">
        <f t="shared" si="0"/>
        <v>-440</v>
      </c>
      <c r="G29" s="112">
        <f t="shared" si="1"/>
        <v>-6.5759976087281418</v>
      </c>
    </row>
    <row r="30" spans="1:7" s="82" customFormat="1" ht="24" customHeight="1" thickBot="1">
      <c r="A30" s="89" t="s">
        <v>76</v>
      </c>
      <c r="B30" s="90">
        <v>385256</v>
      </c>
      <c r="C30" s="91">
        <v>3.19</v>
      </c>
      <c r="D30" s="90">
        <v>661300</v>
      </c>
      <c r="E30" s="91">
        <v>5.07</v>
      </c>
      <c r="F30" s="92">
        <f t="shared" si="0"/>
        <v>-276044</v>
      </c>
      <c r="G30" s="93">
        <f t="shared" si="1"/>
        <v>-41.742628156661119</v>
      </c>
    </row>
    <row r="31" spans="1:7" s="82" customFormat="1" ht="24" customHeight="1">
      <c r="A31" s="94" t="s">
        <v>21</v>
      </c>
      <c r="B31" s="95">
        <v>54</v>
      </c>
      <c r="C31" s="114">
        <v>0</v>
      </c>
      <c r="D31" s="95">
        <v>388</v>
      </c>
      <c r="E31" s="114">
        <v>0</v>
      </c>
      <c r="F31" s="97">
        <f t="shared" si="0"/>
        <v>-334</v>
      </c>
      <c r="G31" s="115">
        <f t="shared" si="1"/>
        <v>-86.082474226804123</v>
      </c>
    </row>
    <row r="32" spans="1:7" s="82" customFormat="1" ht="24" customHeight="1" thickBot="1">
      <c r="A32" s="107" t="s">
        <v>70</v>
      </c>
      <c r="B32" s="116">
        <v>385202</v>
      </c>
      <c r="C32" s="117">
        <v>3.19</v>
      </c>
      <c r="D32" s="116">
        <v>660912</v>
      </c>
      <c r="E32" s="117">
        <v>5.07</v>
      </c>
      <c r="F32" s="102">
        <f t="shared" si="0"/>
        <v>-275710</v>
      </c>
      <c r="G32" s="115">
        <f t="shared" si="1"/>
        <v>-41.716597671096913</v>
      </c>
    </row>
    <row r="33" spans="1:7" s="82" customFormat="1" ht="24" customHeight="1" thickBot="1">
      <c r="A33" s="89" t="s">
        <v>77</v>
      </c>
      <c r="B33" s="90">
        <v>9682</v>
      </c>
      <c r="C33" s="91">
        <v>0.08</v>
      </c>
      <c r="D33" s="90">
        <v>10695</v>
      </c>
      <c r="E33" s="91">
        <v>0.08</v>
      </c>
      <c r="F33" s="92">
        <f t="shared" si="0"/>
        <v>-1013</v>
      </c>
      <c r="G33" s="93">
        <f t="shared" si="1"/>
        <v>-9.4717157550257127</v>
      </c>
    </row>
    <row r="34" spans="1:7" s="82" customFormat="1" ht="24" customHeight="1">
      <c r="A34" s="94" t="s">
        <v>21</v>
      </c>
      <c r="B34" s="95">
        <v>6313</v>
      </c>
      <c r="C34" s="96">
        <v>0.05</v>
      </c>
      <c r="D34" s="95">
        <v>7223</v>
      </c>
      <c r="E34" s="96">
        <v>0.05</v>
      </c>
      <c r="F34" s="102">
        <f t="shared" si="0"/>
        <v>-910</v>
      </c>
      <c r="G34" s="98">
        <f t="shared" si="1"/>
        <v>-12.59864322303752</v>
      </c>
    </row>
    <row r="35" spans="1:7" s="82" customFormat="1" ht="24" customHeight="1" thickBot="1">
      <c r="A35" s="107" t="s">
        <v>27</v>
      </c>
      <c r="B35" s="116">
        <v>3369</v>
      </c>
      <c r="C35" s="104">
        <v>0.03</v>
      </c>
      <c r="D35" s="116">
        <v>3472</v>
      </c>
      <c r="E35" s="104">
        <v>0.03</v>
      </c>
      <c r="F35" s="102">
        <f t="shared" si="0"/>
        <v>-103</v>
      </c>
      <c r="G35" s="115">
        <f t="shared" si="1"/>
        <v>-2.9665898617511521</v>
      </c>
    </row>
    <row r="36" spans="1:7" s="82" customFormat="1" ht="24" customHeight="1" thickBot="1">
      <c r="A36" s="118" t="s">
        <v>78</v>
      </c>
      <c r="B36" s="90">
        <v>12087157</v>
      </c>
      <c r="C36" s="91">
        <v>100</v>
      </c>
      <c r="D36" s="90">
        <v>13039904</v>
      </c>
      <c r="E36" s="91">
        <v>99.96</v>
      </c>
      <c r="F36" s="92">
        <f t="shared" si="0"/>
        <v>-952747</v>
      </c>
      <c r="G36" s="93">
        <f t="shared" si="1"/>
        <v>-7.3063958139569136</v>
      </c>
    </row>
    <row r="37" spans="1:7" s="122" customFormat="1" ht="24" customHeight="1" thickBot="1">
      <c r="A37" s="119" t="s">
        <v>33</v>
      </c>
      <c r="B37" s="120">
        <v>302</v>
      </c>
      <c r="C37" s="121">
        <v>0</v>
      </c>
      <c r="D37" s="120">
        <v>4729</v>
      </c>
      <c r="E37" s="121">
        <v>0.04</v>
      </c>
      <c r="F37" s="92">
        <f t="shared" si="0"/>
        <v>-4427</v>
      </c>
      <c r="G37" s="93">
        <f t="shared" si="1"/>
        <v>-93.613871854514699</v>
      </c>
    </row>
    <row r="38" spans="1:7" s="82" customFormat="1" ht="24" customHeight="1">
      <c r="A38" s="123" t="s">
        <v>79</v>
      </c>
      <c r="B38" s="124">
        <v>302</v>
      </c>
      <c r="C38" s="125">
        <v>0</v>
      </c>
      <c r="D38" s="124">
        <v>4729</v>
      </c>
      <c r="E38" s="125">
        <v>0.04</v>
      </c>
      <c r="F38" s="97">
        <f t="shared" si="0"/>
        <v>-4427</v>
      </c>
      <c r="G38" s="98">
        <f t="shared" si="1"/>
        <v>-93.613871854514699</v>
      </c>
    </row>
    <row r="39" spans="1:7" s="82" customFormat="1" ht="24" customHeight="1">
      <c r="A39" s="99" t="s">
        <v>80</v>
      </c>
      <c r="B39" s="100">
        <v>0</v>
      </c>
      <c r="C39" s="126">
        <v>0</v>
      </c>
      <c r="D39" s="100">
        <v>0</v>
      </c>
      <c r="E39" s="126">
        <v>0</v>
      </c>
      <c r="F39" s="102">
        <f t="shared" si="0"/>
        <v>0</v>
      </c>
      <c r="G39" s="103">
        <v>0</v>
      </c>
    </row>
    <row r="40" spans="1:7" s="82" customFormat="1" ht="24" customHeight="1">
      <c r="A40" s="123" t="s">
        <v>81</v>
      </c>
      <c r="B40" s="100">
        <v>0</v>
      </c>
      <c r="C40" s="126">
        <v>0</v>
      </c>
      <c r="D40" s="100">
        <v>0</v>
      </c>
      <c r="E40" s="126">
        <v>0</v>
      </c>
      <c r="F40" s="109">
        <f t="shared" si="0"/>
        <v>0</v>
      </c>
      <c r="G40" s="103">
        <v>0</v>
      </c>
    </row>
    <row r="41" spans="1:7" s="82" customFormat="1" ht="24" customHeight="1" thickBot="1">
      <c r="A41" s="107" t="s">
        <v>82</v>
      </c>
      <c r="B41" s="113">
        <v>0</v>
      </c>
      <c r="C41" s="127">
        <v>0</v>
      </c>
      <c r="D41" s="113">
        <v>0</v>
      </c>
      <c r="E41" s="127">
        <v>0</v>
      </c>
      <c r="F41" s="113">
        <f t="shared" si="0"/>
        <v>0</v>
      </c>
      <c r="G41" s="103">
        <v>0</v>
      </c>
    </row>
    <row r="42" spans="1:7" s="82" customFormat="1" ht="24" customHeight="1" thickBot="1">
      <c r="A42" s="89" t="s">
        <v>83</v>
      </c>
      <c r="B42" s="90">
        <v>0</v>
      </c>
      <c r="C42" s="128">
        <v>0</v>
      </c>
      <c r="D42" s="90">
        <v>0</v>
      </c>
      <c r="E42" s="128">
        <v>0</v>
      </c>
      <c r="F42" s="92">
        <f t="shared" si="0"/>
        <v>0</v>
      </c>
      <c r="G42" s="129">
        <f>C42-E42</f>
        <v>0</v>
      </c>
    </row>
    <row r="43" spans="1:7" s="82" customFormat="1" ht="24" customHeight="1">
      <c r="A43" s="94" t="s">
        <v>74</v>
      </c>
      <c r="B43" s="130">
        <v>0</v>
      </c>
      <c r="C43" s="131">
        <v>0</v>
      </c>
      <c r="D43" s="130">
        <v>0</v>
      </c>
      <c r="E43" s="131">
        <v>0</v>
      </c>
      <c r="F43" s="102">
        <f t="shared" si="0"/>
        <v>0</v>
      </c>
      <c r="G43" s="103">
        <v>0</v>
      </c>
    </row>
    <row r="44" spans="1:7" s="82" customFormat="1" ht="24" customHeight="1">
      <c r="A44" s="99" t="s">
        <v>84</v>
      </c>
      <c r="B44" s="100">
        <v>0</v>
      </c>
      <c r="C44" s="126">
        <v>0</v>
      </c>
      <c r="D44" s="100">
        <v>0</v>
      </c>
      <c r="E44" s="126">
        <v>0</v>
      </c>
      <c r="F44" s="102">
        <f t="shared" si="0"/>
        <v>0</v>
      </c>
      <c r="G44" s="103">
        <v>0</v>
      </c>
    </row>
    <row r="45" spans="1:7" s="82" customFormat="1" ht="24" customHeight="1" thickBot="1">
      <c r="A45" s="132" t="s">
        <v>85</v>
      </c>
      <c r="B45" s="116">
        <v>0</v>
      </c>
      <c r="C45" s="127">
        <v>0</v>
      </c>
      <c r="D45" s="116">
        <v>0</v>
      </c>
      <c r="E45" s="127">
        <v>0</v>
      </c>
      <c r="F45" s="102">
        <f t="shared" si="0"/>
        <v>0</v>
      </c>
      <c r="G45" s="103">
        <v>0</v>
      </c>
    </row>
    <row r="46" spans="1:7" s="82" customFormat="1" ht="24" customHeight="1" thickBot="1">
      <c r="A46" s="133" t="s">
        <v>86</v>
      </c>
      <c r="B46" s="90">
        <v>12087459</v>
      </c>
      <c r="C46" s="91">
        <v>100</v>
      </c>
      <c r="D46" s="90">
        <v>13044633</v>
      </c>
      <c r="E46" s="91">
        <v>100</v>
      </c>
      <c r="F46" s="92">
        <f t="shared" si="0"/>
        <v>-957174</v>
      </c>
      <c r="G46" s="93">
        <f>(F46/D46)*100</f>
        <v>-7.3376843948005286</v>
      </c>
    </row>
    <row r="47" spans="1:7" s="139" customFormat="1">
      <c r="A47" s="134" t="s">
        <v>87</v>
      </c>
      <c r="B47" s="135"/>
      <c r="C47" s="135"/>
      <c r="D47" s="136"/>
      <c r="E47" s="137"/>
      <c r="F47" s="135"/>
      <c r="G47" s="138"/>
    </row>
    <row r="48" spans="1:7" s="139" customFormat="1">
      <c r="A48" s="140"/>
      <c r="B48" s="140"/>
      <c r="C48" s="140"/>
      <c r="D48" s="141"/>
      <c r="E48" s="141"/>
      <c r="F48" s="140"/>
      <c r="G48" s="138"/>
    </row>
    <row r="49" spans="1:7" s="139" customFormat="1">
      <c r="A49" s="192"/>
      <c r="B49" s="192"/>
      <c r="C49" s="192"/>
      <c r="D49" s="192"/>
      <c r="E49" s="192"/>
      <c r="F49" s="192"/>
      <c r="G49" s="138"/>
    </row>
  </sheetData>
  <mergeCells count="5">
    <mergeCell ref="A1:G1"/>
    <mergeCell ref="A2:G2"/>
    <mergeCell ref="B5:C5"/>
    <mergeCell ref="D5:E5"/>
    <mergeCell ref="A49:F49"/>
  </mergeCells>
  <phoneticPr fontId="3" type="noConversion"/>
  <printOptions horizontalCentered="1" vertic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I88"/>
  <sheetViews>
    <sheetView showGridLines="0" view="pageBreakPreview" topLeftCell="A16" zoomScaleNormal="70" zoomScaleSheetLayoutView="100" zoomScalePageLayoutView="70" workbookViewId="0">
      <selection activeCell="A6" sqref="A6"/>
    </sheetView>
  </sheetViews>
  <sheetFormatPr defaultColWidth="8.6328125" defaultRowHeight="15.6"/>
  <cols>
    <col min="1" max="45" width="8.6328125" style="147"/>
    <col min="46" max="46" width="8.6328125" style="144"/>
    <col min="47" max="48" width="11.81640625" style="145" customWidth="1"/>
    <col min="49" max="49" width="11.81640625" style="146" customWidth="1"/>
    <col min="50" max="52" width="8.6328125" style="145"/>
    <col min="53" max="55" width="8.6328125" style="147"/>
    <col min="56" max="56" width="10.54296875" style="147" customWidth="1"/>
    <col min="57" max="57" width="10.453125" style="147" customWidth="1"/>
    <col min="58" max="58" width="9.54296875" style="147" customWidth="1"/>
    <col min="59" max="16384" width="8.6328125" style="147"/>
  </cols>
  <sheetData>
    <row r="1" spans="1:61" ht="28.2">
      <c r="A1" s="193" t="s">
        <v>88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43"/>
      <c r="AW1" s="146" t="s">
        <v>89</v>
      </c>
      <c r="AZ1" s="145" t="s">
        <v>90</v>
      </c>
    </row>
    <row r="2" spans="1:61" ht="19.95" customHeight="1">
      <c r="AT2" s="143" t="s">
        <v>91</v>
      </c>
      <c r="AU2" s="148" t="s">
        <v>92</v>
      </c>
      <c r="AV2" s="145" t="s">
        <v>93</v>
      </c>
      <c r="AW2" s="146" t="s">
        <v>94</v>
      </c>
      <c r="AX2" s="148" t="s">
        <v>92</v>
      </c>
      <c r="AY2" s="145" t="s">
        <v>93</v>
      </c>
      <c r="AZ2" s="145" t="s">
        <v>94</v>
      </c>
    </row>
    <row r="3" spans="1:61" ht="19.95" customHeight="1">
      <c r="AT3" s="144" t="s">
        <v>95</v>
      </c>
      <c r="AU3" s="145">
        <v>12523956</v>
      </c>
      <c r="AV3" s="145">
        <v>11373881</v>
      </c>
      <c r="AW3" s="146">
        <v>704021</v>
      </c>
      <c r="AX3" s="145">
        <v>12523.956</v>
      </c>
      <c r="AY3" s="145">
        <v>11373.880999999999</v>
      </c>
      <c r="AZ3" s="145">
        <v>704.02099999999996</v>
      </c>
      <c r="BA3" s="144" t="s">
        <v>96</v>
      </c>
      <c r="BC3" s="149" t="s">
        <v>97</v>
      </c>
      <c r="BD3" s="150">
        <v>1235735</v>
      </c>
      <c r="BE3" s="151">
        <v>1149087</v>
      </c>
      <c r="BF3" s="152">
        <v>86103</v>
      </c>
      <c r="BG3" s="151">
        <f t="shared" ref="BG3:BI34" si="0">BD3/1000</f>
        <v>1235.7349999999999</v>
      </c>
      <c r="BH3" s="151">
        <f t="shared" si="0"/>
        <v>1149.087</v>
      </c>
      <c r="BI3" s="151">
        <f t="shared" si="0"/>
        <v>86.102999999999994</v>
      </c>
    </row>
    <row r="4" spans="1:61" ht="19.95" customHeight="1">
      <c r="AT4" s="144" t="s">
        <v>98</v>
      </c>
      <c r="AU4" s="145">
        <v>9020115</v>
      </c>
      <c r="AV4" s="145">
        <v>8459595</v>
      </c>
      <c r="AW4" s="146">
        <v>347741</v>
      </c>
      <c r="AX4" s="145">
        <v>9020.1149999999998</v>
      </c>
      <c r="AY4" s="145">
        <v>8459.5949999999993</v>
      </c>
      <c r="AZ4" s="145">
        <v>347.74099999999999</v>
      </c>
      <c r="BA4" s="144"/>
      <c r="BC4" s="149" t="s">
        <v>99</v>
      </c>
      <c r="BD4" s="150">
        <v>1577800</v>
      </c>
      <c r="BE4" s="151">
        <v>1311254</v>
      </c>
      <c r="BF4" s="152">
        <v>261223</v>
      </c>
      <c r="BG4" s="151">
        <f t="shared" si="0"/>
        <v>1577.8</v>
      </c>
      <c r="BH4" s="151">
        <f t="shared" si="0"/>
        <v>1311.2539999999999</v>
      </c>
      <c r="BI4" s="151">
        <f t="shared" si="0"/>
        <v>261.22300000000001</v>
      </c>
    </row>
    <row r="5" spans="1:61" ht="19.95" customHeight="1">
      <c r="AT5" s="144" t="s">
        <v>100</v>
      </c>
      <c r="AU5" s="145">
        <v>11713699</v>
      </c>
      <c r="AV5" s="145">
        <v>10776315</v>
      </c>
      <c r="AW5" s="146">
        <v>606026</v>
      </c>
      <c r="AX5" s="145">
        <v>11713.699000000001</v>
      </c>
      <c r="AY5" s="145">
        <v>10776.315000000001</v>
      </c>
      <c r="AZ5" s="145">
        <v>606.02599999999995</v>
      </c>
      <c r="BA5" s="144"/>
      <c r="BC5" s="149" t="s">
        <v>101</v>
      </c>
      <c r="BD5" s="150">
        <v>1910058</v>
      </c>
      <c r="BE5" s="151">
        <v>1669183</v>
      </c>
      <c r="BF5" s="152">
        <v>237751</v>
      </c>
      <c r="BG5" s="151">
        <f t="shared" si="0"/>
        <v>1910.058</v>
      </c>
      <c r="BH5" s="151">
        <f t="shared" si="0"/>
        <v>1669.183</v>
      </c>
      <c r="BI5" s="151">
        <f t="shared" si="0"/>
        <v>237.751</v>
      </c>
    </row>
    <row r="6" spans="1:61" ht="19.95" customHeight="1">
      <c r="AT6" s="144" t="s">
        <v>102</v>
      </c>
      <c r="AU6" s="145">
        <v>11768561</v>
      </c>
      <c r="AV6" s="145">
        <v>10728918</v>
      </c>
      <c r="AW6" s="146">
        <v>652393</v>
      </c>
      <c r="AX6" s="145">
        <v>11768.561</v>
      </c>
      <c r="AY6" s="145">
        <v>10728.918</v>
      </c>
      <c r="AZ6" s="145">
        <v>652.39300000000003</v>
      </c>
      <c r="BA6" s="144" t="s">
        <v>102</v>
      </c>
      <c r="BC6" s="149" t="s">
        <v>103</v>
      </c>
      <c r="BD6" s="150">
        <v>1642499</v>
      </c>
      <c r="BE6" s="151">
        <v>1325977</v>
      </c>
      <c r="BF6" s="152">
        <v>297295</v>
      </c>
      <c r="BG6" s="151">
        <f t="shared" si="0"/>
        <v>1642.499</v>
      </c>
      <c r="BH6" s="151">
        <f t="shared" si="0"/>
        <v>1325.9770000000001</v>
      </c>
      <c r="BI6" s="151">
        <f t="shared" si="0"/>
        <v>297.29500000000002</v>
      </c>
    </row>
    <row r="7" spans="1:61" ht="19.95" customHeight="1">
      <c r="AT7" s="144" t="s">
        <v>104</v>
      </c>
      <c r="AU7" s="145">
        <v>14520917</v>
      </c>
      <c r="AV7" s="145">
        <v>13192471</v>
      </c>
      <c r="AW7" s="146">
        <v>841324</v>
      </c>
      <c r="AX7" s="145">
        <v>14520.916999999999</v>
      </c>
      <c r="AY7" s="145">
        <v>13192.471</v>
      </c>
      <c r="AZ7" s="145">
        <v>841.32399999999996</v>
      </c>
      <c r="BA7" s="144"/>
      <c r="BC7" s="149" t="s">
        <v>105</v>
      </c>
      <c r="BD7" s="150">
        <v>1683150</v>
      </c>
      <c r="BE7" s="151">
        <v>1495026</v>
      </c>
      <c r="BF7" s="152">
        <v>188124</v>
      </c>
      <c r="BG7" s="151">
        <f t="shared" si="0"/>
        <v>1683.15</v>
      </c>
      <c r="BH7" s="151">
        <f t="shared" si="0"/>
        <v>1495.0260000000001</v>
      </c>
      <c r="BI7" s="151">
        <f t="shared" si="0"/>
        <v>188.124</v>
      </c>
    </row>
    <row r="8" spans="1:61" ht="19.95" customHeight="1">
      <c r="AT8" s="144" t="s">
        <v>106</v>
      </c>
      <c r="AU8" s="145">
        <v>11715533</v>
      </c>
      <c r="AV8" s="145">
        <v>10698044</v>
      </c>
      <c r="AW8" s="146">
        <v>649559</v>
      </c>
      <c r="AX8" s="145">
        <v>11715.532999999999</v>
      </c>
      <c r="AY8" s="145">
        <v>10698.044</v>
      </c>
      <c r="AZ8" s="145">
        <v>649.55899999999997</v>
      </c>
      <c r="BA8" s="144"/>
      <c r="BC8" s="149" t="s">
        <v>107</v>
      </c>
      <c r="BD8" s="150">
        <v>2181734</v>
      </c>
      <c r="BE8" s="151">
        <v>1693392</v>
      </c>
      <c r="BF8" s="152">
        <v>482424</v>
      </c>
      <c r="BG8" s="151">
        <f t="shared" si="0"/>
        <v>2181.7339999999999</v>
      </c>
      <c r="BH8" s="151">
        <f t="shared" si="0"/>
        <v>1693.3920000000001</v>
      </c>
      <c r="BI8" s="151">
        <f t="shared" si="0"/>
        <v>482.42399999999998</v>
      </c>
    </row>
    <row r="9" spans="1:61" ht="19.95" customHeight="1">
      <c r="AT9" s="144" t="s">
        <v>108</v>
      </c>
      <c r="AU9" s="145">
        <v>12890504</v>
      </c>
      <c r="AV9" s="145">
        <v>11883155</v>
      </c>
      <c r="AW9" s="146">
        <v>550857</v>
      </c>
      <c r="AX9" s="145">
        <v>12890.504000000001</v>
      </c>
      <c r="AY9" s="145">
        <v>11883.155000000001</v>
      </c>
      <c r="AZ9" s="145">
        <v>550.85699999999997</v>
      </c>
      <c r="BA9" s="144" t="s">
        <v>108</v>
      </c>
      <c r="BC9" s="149" t="s">
        <v>109</v>
      </c>
      <c r="BD9" s="150">
        <v>2431119</v>
      </c>
      <c r="BE9" s="151">
        <v>1980560</v>
      </c>
      <c r="BF9" s="152">
        <v>433023</v>
      </c>
      <c r="BG9" s="151">
        <f t="shared" si="0"/>
        <v>2431.1190000000001</v>
      </c>
      <c r="BH9" s="151">
        <f t="shared" si="0"/>
        <v>1980.56</v>
      </c>
      <c r="BI9" s="151">
        <f t="shared" si="0"/>
        <v>433.02300000000002</v>
      </c>
    </row>
    <row r="10" spans="1:61" ht="19.95" customHeight="1">
      <c r="AT10" s="144" t="s">
        <v>110</v>
      </c>
      <c r="AU10" s="145">
        <v>12695430</v>
      </c>
      <c r="AV10" s="145">
        <v>11689761</v>
      </c>
      <c r="AW10" s="146">
        <v>619494</v>
      </c>
      <c r="AX10" s="145">
        <v>12695.43</v>
      </c>
      <c r="AY10" s="145">
        <v>11689.761</v>
      </c>
      <c r="AZ10" s="145">
        <v>619.49400000000003</v>
      </c>
      <c r="BA10" s="144"/>
      <c r="BC10" s="149" t="s">
        <v>111</v>
      </c>
      <c r="BD10" s="150">
        <v>3340846</v>
      </c>
      <c r="BE10" s="151">
        <v>2872861</v>
      </c>
      <c r="BF10" s="152">
        <v>439052</v>
      </c>
      <c r="BG10" s="151">
        <f t="shared" si="0"/>
        <v>3340.846</v>
      </c>
      <c r="BH10" s="151">
        <f t="shared" si="0"/>
        <v>2872.8609999999999</v>
      </c>
      <c r="BI10" s="151">
        <f t="shared" si="0"/>
        <v>439.05200000000002</v>
      </c>
    </row>
    <row r="11" spans="1:61" ht="19.95" customHeight="1">
      <c r="AT11" s="144" t="s">
        <v>112</v>
      </c>
      <c r="AU11" s="145">
        <v>11656347</v>
      </c>
      <c r="AV11" s="145">
        <v>10727910</v>
      </c>
      <c r="AW11" s="146">
        <v>547766</v>
      </c>
      <c r="AX11" s="145">
        <v>11656.347</v>
      </c>
      <c r="AY11" s="145">
        <v>10727.91</v>
      </c>
      <c r="AZ11" s="145">
        <v>547.76599999999996</v>
      </c>
      <c r="BA11" s="144"/>
      <c r="BC11" s="149" t="s">
        <v>113</v>
      </c>
      <c r="BD11" s="150">
        <v>2581612</v>
      </c>
      <c r="BE11" s="151">
        <v>2293359</v>
      </c>
      <c r="BF11" s="152">
        <v>284503</v>
      </c>
      <c r="BG11" s="151">
        <f t="shared" si="0"/>
        <v>2581.6120000000001</v>
      </c>
      <c r="BH11" s="151">
        <f t="shared" si="0"/>
        <v>2293.3589999999999</v>
      </c>
      <c r="BI11" s="151">
        <f t="shared" si="0"/>
        <v>284.50299999999999</v>
      </c>
    </row>
    <row r="12" spans="1:61" ht="19.95" customHeight="1">
      <c r="AT12" s="144" t="s">
        <v>114</v>
      </c>
      <c r="AU12" s="145">
        <v>11903546</v>
      </c>
      <c r="AV12" s="145">
        <v>11067561</v>
      </c>
      <c r="AW12" s="146">
        <v>486340</v>
      </c>
      <c r="AX12" s="145">
        <v>11903.546</v>
      </c>
      <c r="AY12" s="145">
        <v>11067.561</v>
      </c>
      <c r="AZ12" s="145">
        <v>486.34</v>
      </c>
      <c r="BA12" s="144" t="s">
        <v>114</v>
      </c>
      <c r="BC12" s="149" t="s">
        <v>115</v>
      </c>
      <c r="BD12" s="150">
        <v>3980031</v>
      </c>
      <c r="BE12" s="151">
        <v>3365183</v>
      </c>
      <c r="BF12" s="152">
        <v>558424</v>
      </c>
      <c r="BG12" s="151">
        <f t="shared" si="0"/>
        <v>3980.0309999999999</v>
      </c>
      <c r="BH12" s="151">
        <f t="shared" si="0"/>
        <v>3365.183</v>
      </c>
      <c r="BI12" s="151">
        <f t="shared" si="0"/>
        <v>558.42399999999998</v>
      </c>
    </row>
    <row r="13" spans="1:61" ht="19.95" customHeight="1">
      <c r="AT13" s="144" t="s">
        <v>116</v>
      </c>
      <c r="AU13" s="145">
        <v>11487524</v>
      </c>
      <c r="AV13" s="145">
        <v>10741008</v>
      </c>
      <c r="AW13" s="146">
        <v>399187</v>
      </c>
      <c r="AX13" s="145">
        <v>11487.523999999999</v>
      </c>
      <c r="AY13" s="145">
        <v>10741.008</v>
      </c>
      <c r="AZ13" s="145">
        <v>399.18700000000001</v>
      </c>
      <c r="BA13" s="144"/>
      <c r="BC13" s="149" t="s">
        <v>117</v>
      </c>
      <c r="BD13" s="150">
        <v>4245477</v>
      </c>
      <c r="BE13" s="151">
        <v>3434169</v>
      </c>
      <c r="BF13" s="152">
        <v>784338</v>
      </c>
      <c r="BG13" s="151">
        <f t="shared" si="0"/>
        <v>4245.4769999999999</v>
      </c>
      <c r="BH13" s="151">
        <f t="shared" si="0"/>
        <v>3434.1689999999999</v>
      </c>
      <c r="BI13" s="151">
        <f t="shared" si="0"/>
        <v>784.33799999999997</v>
      </c>
    </row>
    <row r="14" spans="1:61" ht="19.95" customHeight="1">
      <c r="AT14" s="144" t="s">
        <v>118</v>
      </c>
      <c r="AU14" s="145">
        <v>10888925</v>
      </c>
      <c r="AV14" s="145">
        <v>10162943</v>
      </c>
      <c r="AW14" s="146">
        <v>347454</v>
      </c>
      <c r="AX14" s="145">
        <v>10888.924999999999</v>
      </c>
      <c r="AY14" s="145">
        <v>10162.942999999999</v>
      </c>
      <c r="AZ14" s="145">
        <v>347.45400000000001</v>
      </c>
      <c r="BA14" s="144"/>
      <c r="BC14" s="149" t="s">
        <v>119</v>
      </c>
      <c r="BD14" s="150">
        <v>4083032</v>
      </c>
      <c r="BE14" s="151">
        <v>3252826</v>
      </c>
      <c r="BF14" s="152">
        <v>819943</v>
      </c>
      <c r="BG14" s="151">
        <f t="shared" si="0"/>
        <v>4083.0320000000002</v>
      </c>
      <c r="BH14" s="151">
        <f t="shared" si="0"/>
        <v>3252.826</v>
      </c>
      <c r="BI14" s="151">
        <f t="shared" si="0"/>
        <v>819.94299999999998</v>
      </c>
    </row>
    <row r="15" spans="1:61" ht="19.95" customHeight="1">
      <c r="AT15" s="144" t="s">
        <v>120</v>
      </c>
      <c r="AU15" s="145">
        <v>17205163</v>
      </c>
      <c r="AV15" s="145">
        <v>16306900</v>
      </c>
      <c r="AW15" s="146">
        <v>500675</v>
      </c>
      <c r="AX15" s="145">
        <v>17205.163</v>
      </c>
      <c r="AY15" s="145">
        <v>16306.9</v>
      </c>
      <c r="AZ15" s="145">
        <v>500.67500000000001</v>
      </c>
      <c r="BA15" s="144" t="s">
        <v>121</v>
      </c>
      <c r="BC15" s="149" t="s">
        <v>122</v>
      </c>
      <c r="BD15" s="150">
        <v>4626743</v>
      </c>
      <c r="BE15" s="151">
        <v>3924629</v>
      </c>
      <c r="BF15" s="152">
        <v>700770</v>
      </c>
      <c r="BG15" s="151">
        <f t="shared" si="0"/>
        <v>4626.7430000000004</v>
      </c>
      <c r="BH15" s="151">
        <f t="shared" si="0"/>
        <v>3924.6289999999999</v>
      </c>
      <c r="BI15" s="151">
        <f t="shared" si="0"/>
        <v>700.77</v>
      </c>
    </row>
    <row r="16" spans="1:61" ht="19.95" customHeight="1">
      <c r="AT16" s="144" t="s">
        <v>123</v>
      </c>
      <c r="AU16" s="145">
        <v>13659581</v>
      </c>
      <c r="AV16" s="145">
        <v>12781739</v>
      </c>
      <c r="AW16" s="146">
        <v>441207</v>
      </c>
      <c r="AX16" s="145">
        <v>13659.581</v>
      </c>
      <c r="AY16" s="145">
        <v>12781.739</v>
      </c>
      <c r="AZ16" s="145">
        <v>441.20699999999999</v>
      </c>
      <c r="BA16" s="144"/>
      <c r="BC16" s="149" t="s">
        <v>124</v>
      </c>
      <c r="BD16" s="150">
        <v>4965032</v>
      </c>
      <c r="BE16" s="151">
        <v>3760509</v>
      </c>
      <c r="BF16" s="152">
        <v>1150216</v>
      </c>
      <c r="BG16" s="151">
        <f t="shared" si="0"/>
        <v>4965.0320000000002</v>
      </c>
      <c r="BH16" s="151">
        <f t="shared" si="0"/>
        <v>3760.509</v>
      </c>
      <c r="BI16" s="151">
        <f t="shared" si="0"/>
        <v>1150.2159999999999</v>
      </c>
    </row>
    <row r="17" spans="1:61" ht="19.95" customHeight="1">
      <c r="AT17" s="144" t="s">
        <v>125</v>
      </c>
      <c r="AU17" s="145">
        <v>14599945</v>
      </c>
      <c r="AV17" s="145">
        <v>13114019</v>
      </c>
      <c r="AW17" s="146">
        <v>771179</v>
      </c>
      <c r="AX17" s="145">
        <v>14599.945</v>
      </c>
      <c r="AY17" s="145">
        <v>13114.019</v>
      </c>
      <c r="AZ17" s="145">
        <v>771.17899999999997</v>
      </c>
      <c r="BA17" s="144"/>
      <c r="BC17" s="149" t="s">
        <v>126</v>
      </c>
      <c r="BD17" s="150">
        <v>4773622</v>
      </c>
      <c r="BE17" s="151">
        <v>3544338</v>
      </c>
      <c r="BF17" s="152">
        <v>1213345</v>
      </c>
      <c r="BG17" s="151">
        <f t="shared" si="0"/>
        <v>4773.6220000000003</v>
      </c>
      <c r="BH17" s="151">
        <f t="shared" si="0"/>
        <v>3544.3380000000002</v>
      </c>
      <c r="BI17" s="151">
        <f t="shared" si="0"/>
        <v>1213.345</v>
      </c>
    </row>
    <row r="18" spans="1:61" ht="19.95" customHeight="1">
      <c r="AT18" s="144" t="s">
        <v>127</v>
      </c>
      <c r="AU18" s="145">
        <v>13973265</v>
      </c>
      <c r="AV18" s="145">
        <v>12679576</v>
      </c>
      <c r="AW18" s="146">
        <v>605394</v>
      </c>
      <c r="AX18" s="145">
        <v>13973.264999999999</v>
      </c>
      <c r="AY18" s="145">
        <v>12679.575999999999</v>
      </c>
      <c r="AZ18" s="145">
        <v>605.39400000000001</v>
      </c>
      <c r="BA18" s="144" t="s">
        <v>127</v>
      </c>
      <c r="BC18" s="149" t="s">
        <v>128</v>
      </c>
      <c r="BD18" s="150">
        <v>4898809</v>
      </c>
      <c r="BE18" s="151">
        <v>3708636</v>
      </c>
      <c r="BF18" s="152">
        <v>1183017</v>
      </c>
      <c r="BG18" s="151">
        <f t="shared" si="0"/>
        <v>4898.8090000000002</v>
      </c>
      <c r="BH18" s="151">
        <f t="shared" si="0"/>
        <v>3708.636</v>
      </c>
      <c r="BI18" s="151">
        <f t="shared" si="0"/>
        <v>1183.0170000000001</v>
      </c>
    </row>
    <row r="19" spans="1:61" ht="19.95" customHeight="1">
      <c r="AT19" s="144" t="s">
        <v>129</v>
      </c>
      <c r="AU19" s="145">
        <v>12020442</v>
      </c>
      <c r="AV19" s="145">
        <v>10624448</v>
      </c>
      <c r="AW19" s="146">
        <v>748472</v>
      </c>
      <c r="AX19" s="145">
        <v>12020.441999999999</v>
      </c>
      <c r="AY19" s="145">
        <v>10624.448</v>
      </c>
      <c r="AZ19" s="145">
        <v>748.47199999999998</v>
      </c>
      <c r="BA19" s="144"/>
      <c r="BC19" s="149" t="s">
        <v>130</v>
      </c>
      <c r="BD19" s="150">
        <v>5773305</v>
      </c>
      <c r="BE19" s="151">
        <v>5006039</v>
      </c>
      <c r="BF19" s="152">
        <v>759679</v>
      </c>
      <c r="BG19" s="151">
        <f t="shared" si="0"/>
        <v>5773.3050000000003</v>
      </c>
      <c r="BH19" s="151">
        <f t="shared" si="0"/>
        <v>5006.0389999999998</v>
      </c>
      <c r="BI19" s="151">
        <f t="shared" si="0"/>
        <v>759.67899999999997</v>
      </c>
    </row>
    <row r="20" spans="1:61" ht="19.95" customHeight="1">
      <c r="AT20" s="144" t="s">
        <v>131</v>
      </c>
      <c r="AU20" s="153">
        <v>11432368</v>
      </c>
      <c r="AV20" s="153">
        <v>10364627</v>
      </c>
      <c r="AW20" s="146">
        <v>620047</v>
      </c>
      <c r="AX20" s="145">
        <v>11432.368</v>
      </c>
      <c r="AY20" s="145">
        <v>10364.627</v>
      </c>
      <c r="AZ20" s="145">
        <v>620.04700000000003</v>
      </c>
      <c r="BA20" s="144"/>
      <c r="BC20" s="149" t="s">
        <v>132</v>
      </c>
      <c r="BD20" s="150">
        <v>6350635</v>
      </c>
      <c r="BE20" s="151">
        <v>4892798</v>
      </c>
      <c r="BF20" s="152">
        <v>1441170</v>
      </c>
      <c r="BG20" s="151">
        <f t="shared" si="0"/>
        <v>6350.6350000000002</v>
      </c>
      <c r="BH20" s="151">
        <f t="shared" si="0"/>
        <v>4892.7979999999998</v>
      </c>
      <c r="BI20" s="151">
        <f t="shared" si="0"/>
        <v>1441.17</v>
      </c>
    </row>
    <row r="21" spans="1:61" ht="19.95" customHeight="1">
      <c r="AT21" s="144" t="s">
        <v>133</v>
      </c>
      <c r="AU21" s="145">
        <v>12755431</v>
      </c>
      <c r="AV21" s="145">
        <v>11467656</v>
      </c>
      <c r="AW21" s="146">
        <v>700966</v>
      </c>
      <c r="AX21" s="145">
        <v>12755.431</v>
      </c>
      <c r="AY21" s="145">
        <v>11467.656000000001</v>
      </c>
      <c r="AZ21" s="145">
        <v>700.96600000000001</v>
      </c>
      <c r="BA21" s="144" t="s">
        <v>133</v>
      </c>
      <c r="BC21" s="149" t="s">
        <v>134</v>
      </c>
      <c r="BD21" s="150">
        <v>7029569</v>
      </c>
      <c r="BE21" s="151">
        <v>5576623</v>
      </c>
      <c r="BF21" s="152">
        <v>1437864</v>
      </c>
      <c r="BG21" s="151">
        <f t="shared" si="0"/>
        <v>7029.5690000000004</v>
      </c>
      <c r="BH21" s="151">
        <f t="shared" si="0"/>
        <v>5576.6229999999996</v>
      </c>
      <c r="BI21" s="151">
        <f t="shared" si="0"/>
        <v>1437.864</v>
      </c>
    </row>
    <row r="22" spans="1:61" ht="19.95" customHeight="1">
      <c r="AT22" s="144" t="s">
        <v>135</v>
      </c>
      <c r="AU22" s="145">
        <v>12013190</v>
      </c>
      <c r="AV22" s="145">
        <v>11016323</v>
      </c>
      <c r="AW22" s="146">
        <v>529477</v>
      </c>
      <c r="AX22" s="145">
        <v>12013.19</v>
      </c>
      <c r="AY22" s="145">
        <v>11016.323</v>
      </c>
      <c r="AZ22" s="145">
        <v>529.47699999999998</v>
      </c>
      <c r="BA22" s="144"/>
      <c r="BC22" s="149" t="s">
        <v>136</v>
      </c>
      <c r="BD22" s="150">
        <v>7041978</v>
      </c>
      <c r="BE22" s="151">
        <v>5826624</v>
      </c>
      <c r="BF22" s="152">
        <v>1185914</v>
      </c>
      <c r="BG22" s="151">
        <f t="shared" si="0"/>
        <v>7041.9780000000001</v>
      </c>
      <c r="BH22" s="151">
        <f t="shared" si="0"/>
        <v>5826.6239999999998</v>
      </c>
      <c r="BI22" s="151">
        <f t="shared" si="0"/>
        <v>1185.914</v>
      </c>
    </row>
    <row r="23" spans="1:61" ht="19.95" customHeight="1">
      <c r="AT23" s="144" t="s">
        <v>137</v>
      </c>
      <c r="AU23" s="153">
        <v>14535390</v>
      </c>
      <c r="AV23" s="153">
        <v>13367321</v>
      </c>
      <c r="AW23" s="154">
        <v>672338</v>
      </c>
      <c r="AX23" s="145">
        <v>14535.39</v>
      </c>
      <c r="AY23" s="145">
        <v>13367.321</v>
      </c>
      <c r="AZ23" s="145">
        <v>672.33799999999997</v>
      </c>
      <c r="BA23" s="144"/>
      <c r="BC23" s="149" t="s">
        <v>138</v>
      </c>
      <c r="BD23" s="150">
        <v>7208957</v>
      </c>
      <c r="BE23" s="151">
        <v>6304659</v>
      </c>
      <c r="BF23" s="152">
        <v>873851</v>
      </c>
      <c r="BG23" s="151">
        <f t="shared" si="0"/>
        <v>7208.9570000000003</v>
      </c>
      <c r="BH23" s="151">
        <f t="shared" si="0"/>
        <v>6304.6589999999997</v>
      </c>
      <c r="BI23" s="151">
        <f t="shared" si="0"/>
        <v>873.851</v>
      </c>
    </row>
    <row r="24" spans="1:61" ht="19.95" customHeight="1">
      <c r="AT24" s="144" t="s">
        <v>139</v>
      </c>
      <c r="AU24" s="145">
        <v>13986038</v>
      </c>
      <c r="AV24" s="145">
        <v>12836457</v>
      </c>
      <c r="AW24" s="146">
        <v>640597</v>
      </c>
      <c r="AX24" s="145">
        <v>13986.038</v>
      </c>
      <c r="AY24" s="145">
        <v>12836.457</v>
      </c>
      <c r="AZ24" s="145">
        <v>640.59699999999998</v>
      </c>
      <c r="BA24" s="144" t="s">
        <v>139</v>
      </c>
      <c r="BC24" s="149" t="s">
        <v>140</v>
      </c>
      <c r="BD24" s="150">
        <v>7654289</v>
      </c>
      <c r="BE24" s="151">
        <v>6153711</v>
      </c>
      <c r="BF24" s="152">
        <v>1452401</v>
      </c>
      <c r="BG24" s="151">
        <f t="shared" si="0"/>
        <v>7654.2889999999998</v>
      </c>
      <c r="BH24" s="151">
        <f t="shared" si="0"/>
        <v>6153.7110000000002</v>
      </c>
      <c r="BI24" s="151">
        <f t="shared" si="0"/>
        <v>1452.4010000000001</v>
      </c>
    </row>
    <row r="25" spans="1:61" ht="19.95" customHeight="1">
      <c r="AT25" s="144" t="s">
        <v>141</v>
      </c>
      <c r="AU25" s="145">
        <v>12828289</v>
      </c>
      <c r="AV25" s="145">
        <v>12047414</v>
      </c>
      <c r="AW25" s="146">
        <v>441537</v>
      </c>
      <c r="AX25" s="145">
        <v>12828.289000000001</v>
      </c>
      <c r="AY25" s="145">
        <v>12047.414000000001</v>
      </c>
      <c r="AZ25" s="145">
        <v>441.53699999999998</v>
      </c>
      <c r="BA25" s="144"/>
      <c r="BC25" s="149" t="s">
        <v>142</v>
      </c>
      <c r="BD25" s="150">
        <v>5826558</v>
      </c>
      <c r="BE25" s="151">
        <v>4313923</v>
      </c>
      <c r="BF25" s="152">
        <v>1473252</v>
      </c>
      <c r="BG25" s="151">
        <f t="shared" si="0"/>
        <v>5826.558</v>
      </c>
      <c r="BH25" s="151">
        <f t="shared" si="0"/>
        <v>4313.9229999999998</v>
      </c>
      <c r="BI25" s="151">
        <f t="shared" si="0"/>
        <v>1473.252</v>
      </c>
    </row>
    <row r="26" spans="1:61" ht="19.95" customHeight="1">
      <c r="AT26" s="144" t="s">
        <v>143</v>
      </c>
      <c r="AU26" s="145">
        <v>13239672</v>
      </c>
      <c r="AV26" s="145">
        <v>12483620</v>
      </c>
      <c r="AW26" s="146">
        <v>288851</v>
      </c>
      <c r="AX26" s="145">
        <v>13239.672</v>
      </c>
      <c r="AY26" s="145">
        <v>12483.62</v>
      </c>
      <c r="AZ26" s="145">
        <v>288.851</v>
      </c>
      <c r="BA26" s="144"/>
      <c r="BC26" s="149" t="s">
        <v>144</v>
      </c>
      <c r="BD26" s="150">
        <v>8841649</v>
      </c>
      <c r="BE26" s="151">
        <v>6423127</v>
      </c>
      <c r="BF26" s="152">
        <v>2386212</v>
      </c>
      <c r="BG26" s="151">
        <f t="shared" si="0"/>
        <v>8841.6489999999994</v>
      </c>
      <c r="BH26" s="151">
        <f t="shared" si="0"/>
        <v>6423.1270000000004</v>
      </c>
      <c r="BI26" s="151">
        <f t="shared" si="0"/>
        <v>2386.212</v>
      </c>
    </row>
    <row r="27" spans="1:61" ht="19.95" customHeight="1">
      <c r="AT27" s="144" t="s">
        <v>145</v>
      </c>
      <c r="AU27" s="145">
        <v>15149333</v>
      </c>
      <c r="AV27" s="145">
        <v>14134246</v>
      </c>
      <c r="AW27" s="146">
        <v>523034</v>
      </c>
      <c r="AX27" s="145">
        <v>15149.333000000001</v>
      </c>
      <c r="AY27" s="145">
        <v>14134.245999999999</v>
      </c>
      <c r="AZ27" s="145">
        <v>523.03399999999999</v>
      </c>
      <c r="BA27" s="144" t="s">
        <v>146</v>
      </c>
      <c r="BC27" s="149" t="s">
        <v>147</v>
      </c>
      <c r="BD27" s="150">
        <v>6997763</v>
      </c>
      <c r="BE27" s="151">
        <v>4793839</v>
      </c>
      <c r="BF27" s="152">
        <v>1954145</v>
      </c>
      <c r="BG27" s="151">
        <f t="shared" si="0"/>
        <v>6997.7629999999999</v>
      </c>
      <c r="BH27" s="151">
        <f t="shared" si="0"/>
        <v>4793.8389999999999</v>
      </c>
      <c r="BI27" s="151">
        <f t="shared" si="0"/>
        <v>1954.145</v>
      </c>
    </row>
    <row r="28" spans="1:61" ht="19.95" customHeight="1">
      <c r="AT28" s="144" t="s">
        <v>148</v>
      </c>
      <c r="AU28" s="145">
        <v>9956771</v>
      </c>
      <c r="AV28" s="145">
        <v>9383149</v>
      </c>
      <c r="AW28" s="146">
        <v>316338</v>
      </c>
      <c r="AX28" s="145">
        <v>9956.7710000000006</v>
      </c>
      <c r="AY28" s="145">
        <v>9383.1489999999994</v>
      </c>
      <c r="AZ28" s="145">
        <v>316.33800000000002</v>
      </c>
      <c r="BA28" s="155"/>
      <c r="BC28" s="149" t="s">
        <v>149</v>
      </c>
      <c r="BD28" s="150">
        <v>8686972.5</v>
      </c>
      <c r="BE28" s="151">
        <v>5808833</v>
      </c>
      <c r="BF28" s="152">
        <v>2623982</v>
      </c>
      <c r="BG28" s="151">
        <f t="shared" si="0"/>
        <v>8686.9724999999999</v>
      </c>
      <c r="BH28" s="151">
        <f t="shared" si="0"/>
        <v>5808.8329999999996</v>
      </c>
      <c r="BI28" s="151">
        <f t="shared" si="0"/>
        <v>2623.982</v>
      </c>
    </row>
    <row r="29" spans="1:61" ht="19.95" customHeight="1">
      <c r="AT29" s="144" t="s">
        <v>150</v>
      </c>
      <c r="AU29" s="145">
        <v>14340478</v>
      </c>
      <c r="AV29" s="145">
        <v>13514628</v>
      </c>
      <c r="AW29" s="146">
        <v>475403</v>
      </c>
      <c r="AX29" s="145">
        <v>14340.477999999999</v>
      </c>
      <c r="AY29" s="145">
        <v>13514.628000000001</v>
      </c>
      <c r="AZ29" s="145">
        <v>475.40300000000002</v>
      </c>
      <c r="BA29" s="155"/>
      <c r="BC29" s="149" t="s">
        <v>151</v>
      </c>
      <c r="BD29" s="150">
        <v>8325877</v>
      </c>
      <c r="BE29" s="151">
        <v>5494503</v>
      </c>
      <c r="BF29" s="152">
        <v>2561059</v>
      </c>
      <c r="BG29" s="151">
        <f t="shared" si="0"/>
        <v>8325.8770000000004</v>
      </c>
      <c r="BH29" s="151">
        <f t="shared" si="0"/>
        <v>5494.5029999999997</v>
      </c>
      <c r="BI29" s="151">
        <f t="shared" si="0"/>
        <v>2561.0590000000002</v>
      </c>
    </row>
    <row r="30" spans="1:61" ht="19.95" customHeight="1">
      <c r="AT30" s="144" t="s">
        <v>152</v>
      </c>
      <c r="AU30" s="145">
        <v>13738212</v>
      </c>
      <c r="AV30" s="145">
        <v>12873806</v>
      </c>
      <c r="AW30" s="146">
        <v>448767</v>
      </c>
      <c r="AX30" s="145">
        <v>14340.477999999999</v>
      </c>
      <c r="AY30" s="145">
        <v>13514.628000000001</v>
      </c>
      <c r="AZ30" s="145">
        <v>475.40300000000002</v>
      </c>
      <c r="BA30" s="155" t="s">
        <v>152</v>
      </c>
      <c r="BC30" s="149" t="s">
        <v>153</v>
      </c>
      <c r="BD30" s="150">
        <v>8902470</v>
      </c>
      <c r="BE30" s="151">
        <v>6242920</v>
      </c>
      <c r="BF30" s="152">
        <v>2218953</v>
      </c>
      <c r="BG30" s="151">
        <f t="shared" si="0"/>
        <v>8902.4699999999993</v>
      </c>
      <c r="BH30" s="151">
        <f t="shared" si="0"/>
        <v>6242.92</v>
      </c>
      <c r="BI30" s="151">
        <f t="shared" si="0"/>
        <v>2218.953</v>
      </c>
    </row>
    <row r="31" spans="1:61" s="157" customFormat="1" ht="17.399999999999999">
      <c r="A31" s="156"/>
      <c r="AT31" s="155" t="s">
        <v>154</v>
      </c>
      <c r="AU31" s="158">
        <v>13881805</v>
      </c>
      <c r="AV31" s="159">
        <v>12778061</v>
      </c>
      <c r="AW31" s="160">
        <v>761508</v>
      </c>
      <c r="AX31" s="159">
        <f t="shared" ref="AX31:AZ39" si="1">AU31/1000</f>
        <v>13881.805</v>
      </c>
      <c r="AY31" s="159">
        <f t="shared" si="1"/>
        <v>12778.061</v>
      </c>
      <c r="AZ31" s="159">
        <f t="shared" si="1"/>
        <v>761.50800000000004</v>
      </c>
      <c r="BA31" s="155"/>
      <c r="BC31" s="161" t="s">
        <v>155</v>
      </c>
      <c r="BD31" s="162">
        <v>10184486.5</v>
      </c>
      <c r="BE31" s="163">
        <v>6412308</v>
      </c>
      <c r="BF31" s="164">
        <v>3209750</v>
      </c>
      <c r="BG31" s="163">
        <f t="shared" si="0"/>
        <v>10184.486500000001</v>
      </c>
      <c r="BH31" s="163">
        <f t="shared" si="0"/>
        <v>6412.308</v>
      </c>
      <c r="BI31" s="163">
        <f t="shared" si="0"/>
        <v>3209.75</v>
      </c>
    </row>
    <row r="32" spans="1:61" ht="17.399999999999999">
      <c r="A32" s="165"/>
      <c r="AT32" s="155" t="s">
        <v>156</v>
      </c>
      <c r="AU32" s="158">
        <v>14408177</v>
      </c>
      <c r="AV32" s="159">
        <v>13369029</v>
      </c>
      <c r="AW32" s="160">
        <v>610362</v>
      </c>
      <c r="AX32" s="159">
        <f t="shared" si="1"/>
        <v>14408.177</v>
      </c>
      <c r="AY32" s="159">
        <f t="shared" si="1"/>
        <v>13369.029</v>
      </c>
      <c r="AZ32" s="159">
        <f t="shared" si="1"/>
        <v>610.36199999999997</v>
      </c>
      <c r="BA32" s="155"/>
      <c r="BC32" s="149" t="s">
        <v>157</v>
      </c>
      <c r="BD32" s="150">
        <v>7444372</v>
      </c>
      <c r="BE32" s="151">
        <v>5438541</v>
      </c>
      <c r="BF32" s="152">
        <v>1767400</v>
      </c>
      <c r="BG32" s="151">
        <f t="shared" si="0"/>
        <v>7444.3720000000003</v>
      </c>
      <c r="BH32" s="151">
        <f t="shared" si="0"/>
        <v>5438.5410000000002</v>
      </c>
      <c r="BI32" s="151">
        <f t="shared" si="0"/>
        <v>1767.4</v>
      </c>
    </row>
    <row r="33" spans="1:61" ht="17.399999999999999">
      <c r="A33" s="165"/>
      <c r="B33" s="166"/>
      <c r="C33" s="166"/>
      <c r="D33" s="166"/>
      <c r="E33" s="166"/>
      <c r="AT33" s="155" t="s">
        <v>158</v>
      </c>
      <c r="AU33" s="145">
        <v>16289604</v>
      </c>
      <c r="AV33" s="145">
        <v>15260742</v>
      </c>
      <c r="AW33" s="146">
        <v>612321</v>
      </c>
      <c r="AX33" s="159">
        <f t="shared" si="1"/>
        <v>16289.603999999999</v>
      </c>
      <c r="AY33" s="159">
        <f t="shared" si="1"/>
        <v>15260.742</v>
      </c>
      <c r="AZ33" s="159">
        <f t="shared" si="1"/>
        <v>612.32100000000003</v>
      </c>
      <c r="BA33" s="155" t="s">
        <v>158</v>
      </c>
      <c r="BC33" s="149" t="s">
        <v>159</v>
      </c>
      <c r="BD33" s="150">
        <v>9283019</v>
      </c>
      <c r="BE33" s="151">
        <v>6598816</v>
      </c>
      <c r="BF33" s="152">
        <v>2403579</v>
      </c>
      <c r="BG33" s="151">
        <f t="shared" si="0"/>
        <v>9283.0190000000002</v>
      </c>
      <c r="BH33" s="151">
        <f t="shared" si="0"/>
        <v>6598.8159999999998</v>
      </c>
      <c r="BI33" s="151">
        <f t="shared" si="0"/>
        <v>2403.5790000000002</v>
      </c>
    </row>
    <row r="34" spans="1:61">
      <c r="AT34" s="155" t="s">
        <v>160</v>
      </c>
      <c r="AU34" s="145">
        <v>16054541</v>
      </c>
      <c r="AV34" s="145">
        <v>14640310</v>
      </c>
      <c r="AW34" s="146">
        <v>964876</v>
      </c>
      <c r="AX34" s="159">
        <f t="shared" si="1"/>
        <v>16054.540999999999</v>
      </c>
      <c r="AY34" s="159">
        <f t="shared" si="1"/>
        <v>14640.31</v>
      </c>
      <c r="AZ34" s="159">
        <f t="shared" si="1"/>
        <v>964.87599999999998</v>
      </c>
      <c r="BA34" s="155"/>
      <c r="BC34" s="149" t="s">
        <v>161</v>
      </c>
      <c r="BD34" s="150">
        <v>10309281.5</v>
      </c>
      <c r="BE34" s="151">
        <v>6878062</v>
      </c>
      <c r="BF34" s="152">
        <v>3022730</v>
      </c>
      <c r="BG34" s="151">
        <f t="shared" si="0"/>
        <v>10309.281499999999</v>
      </c>
      <c r="BH34" s="151">
        <f t="shared" si="0"/>
        <v>6878.0619999999999</v>
      </c>
      <c r="BI34" s="151">
        <f t="shared" si="0"/>
        <v>3022.73</v>
      </c>
    </row>
    <row r="35" spans="1:61">
      <c r="AT35" s="155" t="s">
        <v>162</v>
      </c>
      <c r="AU35" s="145">
        <v>13411941</v>
      </c>
      <c r="AV35" s="145">
        <v>12407145</v>
      </c>
      <c r="AW35" s="146">
        <v>563239</v>
      </c>
      <c r="AX35" s="145">
        <f t="shared" si="1"/>
        <v>13411.941000000001</v>
      </c>
      <c r="AY35" s="145">
        <f t="shared" si="1"/>
        <v>12407.145</v>
      </c>
      <c r="AZ35" s="145">
        <f t="shared" si="1"/>
        <v>563.23900000000003</v>
      </c>
      <c r="BA35" s="155"/>
      <c r="BC35" s="149" t="s">
        <v>163</v>
      </c>
      <c r="BD35" s="150">
        <v>7194504</v>
      </c>
      <c r="BE35" s="151">
        <v>5497460</v>
      </c>
      <c r="BF35" s="152">
        <v>1439145</v>
      </c>
      <c r="BG35" s="151">
        <v>7194.5039999999999</v>
      </c>
      <c r="BH35" s="151">
        <v>5497.46</v>
      </c>
      <c r="BI35" s="151">
        <v>1439.145</v>
      </c>
    </row>
    <row r="36" spans="1:61">
      <c r="AT36" s="155" t="s">
        <v>164</v>
      </c>
      <c r="AU36" s="145">
        <v>13160733</v>
      </c>
      <c r="AV36" s="145">
        <v>12085445</v>
      </c>
      <c r="AW36" s="146">
        <v>719444</v>
      </c>
      <c r="AX36" s="145">
        <f t="shared" si="1"/>
        <v>13160.733</v>
      </c>
      <c r="AY36" s="145">
        <f t="shared" si="1"/>
        <v>12085.445</v>
      </c>
      <c r="AZ36" s="145">
        <f t="shared" si="1"/>
        <v>719.44399999999996</v>
      </c>
      <c r="BA36" s="155" t="s">
        <v>164</v>
      </c>
      <c r="BC36" s="149" t="s">
        <v>165</v>
      </c>
      <c r="BD36" s="150">
        <v>10502584</v>
      </c>
      <c r="BE36" s="151">
        <v>6497490</v>
      </c>
      <c r="BF36" s="152">
        <v>3535101</v>
      </c>
      <c r="BG36" s="151">
        <f t="shared" ref="BG36:BI58" si="2">BD36/1000</f>
        <v>10502.584000000001</v>
      </c>
      <c r="BH36" s="151">
        <f t="shared" si="2"/>
        <v>6497.49</v>
      </c>
      <c r="BI36" s="151">
        <f t="shared" si="2"/>
        <v>3535.1010000000001</v>
      </c>
    </row>
    <row r="37" spans="1:61">
      <c r="AT37" s="155" t="s">
        <v>166</v>
      </c>
      <c r="AU37" s="145">
        <v>11892248</v>
      </c>
      <c r="AV37" s="145">
        <v>10928330</v>
      </c>
      <c r="AW37" s="146">
        <v>588100</v>
      </c>
      <c r="AX37" s="145">
        <f t="shared" si="1"/>
        <v>11892.248</v>
      </c>
      <c r="AY37" s="145">
        <f t="shared" si="1"/>
        <v>10928.33</v>
      </c>
      <c r="AZ37" s="145">
        <f t="shared" si="1"/>
        <v>588.1</v>
      </c>
      <c r="BA37" s="155"/>
      <c r="BC37" s="149" t="s">
        <v>167</v>
      </c>
      <c r="BD37" s="150">
        <v>7949826</v>
      </c>
      <c r="BE37" s="151">
        <v>5132908</v>
      </c>
      <c r="BF37" s="152">
        <v>2629195</v>
      </c>
      <c r="BG37" s="151">
        <f t="shared" si="2"/>
        <v>7949.826</v>
      </c>
      <c r="BH37" s="151">
        <f t="shared" si="2"/>
        <v>5132.9080000000004</v>
      </c>
      <c r="BI37" s="151">
        <f t="shared" si="2"/>
        <v>2629.1950000000002</v>
      </c>
    </row>
    <row r="38" spans="1:61">
      <c r="AT38" s="155" t="s">
        <v>168</v>
      </c>
      <c r="AU38" s="145">
        <v>13723920</v>
      </c>
      <c r="AV38" s="145">
        <v>12592201</v>
      </c>
      <c r="AW38" s="146">
        <v>626752</v>
      </c>
      <c r="AX38" s="145">
        <f t="shared" si="1"/>
        <v>13723.92</v>
      </c>
      <c r="AY38" s="145">
        <f t="shared" si="1"/>
        <v>12592.200999999999</v>
      </c>
      <c r="AZ38" s="145">
        <f t="shared" si="1"/>
        <v>626.75199999999995</v>
      </c>
      <c r="BA38" s="155"/>
      <c r="BC38" s="149" t="s">
        <v>169</v>
      </c>
      <c r="BD38" s="150">
        <v>9903783</v>
      </c>
      <c r="BE38" s="151">
        <v>6552712</v>
      </c>
      <c r="BF38" s="152">
        <v>2946655</v>
      </c>
      <c r="BG38" s="151">
        <f t="shared" si="2"/>
        <v>9903.7829999999994</v>
      </c>
      <c r="BH38" s="151">
        <f t="shared" si="2"/>
        <v>6552.7120000000004</v>
      </c>
      <c r="BI38" s="151">
        <f t="shared" si="2"/>
        <v>2946.6550000000002</v>
      </c>
    </row>
    <row r="39" spans="1:61">
      <c r="AT39" s="144" t="s">
        <v>170</v>
      </c>
      <c r="AU39" s="145">
        <v>15057259</v>
      </c>
      <c r="AV39" s="145">
        <v>13383339</v>
      </c>
      <c r="AW39" s="146">
        <v>1113615</v>
      </c>
      <c r="AX39" s="145">
        <f t="shared" si="1"/>
        <v>15057.259</v>
      </c>
      <c r="AY39" s="145">
        <f t="shared" si="1"/>
        <v>13383.339</v>
      </c>
      <c r="AZ39" s="145">
        <f t="shared" si="1"/>
        <v>1113.615</v>
      </c>
      <c r="BA39" s="147" t="s">
        <v>171</v>
      </c>
      <c r="BC39" s="149" t="s">
        <v>172</v>
      </c>
      <c r="BD39" s="150">
        <v>8984460</v>
      </c>
      <c r="BE39" s="151">
        <v>6130528</v>
      </c>
      <c r="BF39" s="152">
        <v>2500651</v>
      </c>
      <c r="BG39" s="151">
        <f t="shared" si="2"/>
        <v>8984.4599999999991</v>
      </c>
      <c r="BH39" s="151">
        <f t="shared" si="2"/>
        <v>6130.5280000000002</v>
      </c>
      <c r="BI39" s="151">
        <f t="shared" si="2"/>
        <v>2500.6509999999998</v>
      </c>
    </row>
    <row r="40" spans="1:61">
      <c r="AT40" s="144" t="s">
        <v>173</v>
      </c>
      <c r="AU40" s="145">
        <v>10309360</v>
      </c>
      <c r="AV40" s="145">
        <v>9413587</v>
      </c>
      <c r="AW40" s="146">
        <v>674685</v>
      </c>
      <c r="AX40" s="145">
        <v>10309.36</v>
      </c>
      <c r="AY40" s="145">
        <v>9413.5869999999995</v>
      </c>
      <c r="AZ40" s="145">
        <v>674.68499999999995</v>
      </c>
      <c r="BC40" s="149" t="s">
        <v>174</v>
      </c>
      <c r="BD40" s="150">
        <v>8927024</v>
      </c>
      <c r="BE40" s="151">
        <v>5925206</v>
      </c>
      <c r="BF40" s="152">
        <v>2618623</v>
      </c>
      <c r="BG40" s="151">
        <f t="shared" si="2"/>
        <v>8927.0239999999994</v>
      </c>
      <c r="BH40" s="151">
        <f t="shared" si="2"/>
        <v>5925.2060000000001</v>
      </c>
      <c r="BI40" s="151">
        <f t="shared" si="2"/>
        <v>2618.623</v>
      </c>
    </row>
    <row r="41" spans="1:61">
      <c r="AT41" s="144" t="s">
        <v>175</v>
      </c>
      <c r="AU41" s="145">
        <v>13953181</v>
      </c>
      <c r="AV41" s="145">
        <v>12408257</v>
      </c>
      <c r="AW41" s="146">
        <v>1138152</v>
      </c>
      <c r="AX41" s="145">
        <v>13953.181</v>
      </c>
      <c r="AY41" s="145">
        <v>12408.257</v>
      </c>
      <c r="AZ41" s="145">
        <v>1138.152</v>
      </c>
      <c r="BC41" s="149" t="s">
        <v>176</v>
      </c>
      <c r="BD41" s="150">
        <v>9138928</v>
      </c>
      <c r="BE41" s="151">
        <v>5782702</v>
      </c>
      <c r="BF41" s="152">
        <v>2849656</v>
      </c>
      <c r="BG41" s="151">
        <f t="shared" si="2"/>
        <v>9138.9279999999999</v>
      </c>
      <c r="BH41" s="151">
        <f t="shared" si="2"/>
        <v>5782.7020000000002</v>
      </c>
      <c r="BI41" s="151">
        <f t="shared" si="2"/>
        <v>2849.6559999999999</v>
      </c>
    </row>
    <row r="42" spans="1:61">
      <c r="AT42" s="144" t="s">
        <v>177</v>
      </c>
      <c r="AU42" s="145">
        <v>12325603</v>
      </c>
      <c r="AV42" s="145">
        <v>11245394</v>
      </c>
      <c r="AW42" s="146">
        <v>716530</v>
      </c>
      <c r="AX42" s="145">
        <v>12325.602999999999</v>
      </c>
      <c r="AY42" s="145">
        <v>11245.394</v>
      </c>
      <c r="AZ42" s="145">
        <v>716.53</v>
      </c>
      <c r="BA42" s="147" t="s">
        <v>177</v>
      </c>
      <c r="BC42" s="149" t="s">
        <v>178</v>
      </c>
      <c r="BD42" s="150">
        <v>8746229</v>
      </c>
      <c r="BE42" s="151">
        <v>6085706</v>
      </c>
      <c r="BF42" s="152">
        <v>2071806</v>
      </c>
      <c r="BG42" s="151">
        <f t="shared" si="2"/>
        <v>8746.2289999999994</v>
      </c>
      <c r="BH42" s="151">
        <f t="shared" si="2"/>
        <v>6085.7060000000001</v>
      </c>
      <c r="BI42" s="151">
        <f t="shared" si="2"/>
        <v>2071.806</v>
      </c>
    </row>
    <row r="43" spans="1:61">
      <c r="AT43" s="144" t="s">
        <v>179</v>
      </c>
      <c r="AU43" s="145">
        <v>13012125</v>
      </c>
      <c r="AV43" s="145">
        <v>11750754</v>
      </c>
      <c r="AW43" s="146">
        <v>938855</v>
      </c>
      <c r="AX43" s="145">
        <v>13012</v>
      </c>
      <c r="AY43" s="145">
        <v>11751</v>
      </c>
      <c r="AZ43" s="145">
        <v>938.85500000000002</v>
      </c>
      <c r="BC43" s="149" t="s">
        <v>180</v>
      </c>
      <c r="BD43" s="150">
        <v>7777611</v>
      </c>
      <c r="BE43" s="151">
        <v>5684049</v>
      </c>
      <c r="BF43" s="152">
        <v>1684543</v>
      </c>
      <c r="BG43" s="151">
        <f t="shared" si="2"/>
        <v>7777.6109999999999</v>
      </c>
      <c r="BH43" s="151">
        <f t="shared" si="2"/>
        <v>5684.049</v>
      </c>
      <c r="BI43" s="151">
        <f t="shared" si="2"/>
        <v>1684.5429999999999</v>
      </c>
    </row>
    <row r="44" spans="1:61">
      <c r="AT44" s="144" t="s">
        <v>181</v>
      </c>
      <c r="AU44" s="145">
        <v>13540379</v>
      </c>
      <c r="AV44" s="145">
        <v>12247744</v>
      </c>
      <c r="AW44" s="146">
        <v>986283</v>
      </c>
      <c r="AX44" s="145">
        <v>13540</v>
      </c>
      <c r="AY44" s="145">
        <v>12248</v>
      </c>
      <c r="AZ44" s="145">
        <v>986</v>
      </c>
      <c r="BC44" s="149" t="s">
        <v>182</v>
      </c>
      <c r="BD44" s="150">
        <v>9743924</v>
      </c>
      <c r="BE44" s="151">
        <v>6731112</v>
      </c>
      <c r="BF44" s="152">
        <v>2559841</v>
      </c>
      <c r="BG44" s="151">
        <f t="shared" si="2"/>
        <v>9743.9240000000009</v>
      </c>
      <c r="BH44" s="151">
        <f t="shared" si="2"/>
        <v>6731.1120000000001</v>
      </c>
      <c r="BI44" s="151">
        <f t="shared" si="2"/>
        <v>2559.8409999999999</v>
      </c>
    </row>
    <row r="45" spans="1:61">
      <c r="AT45" s="144" t="s">
        <v>183</v>
      </c>
      <c r="AU45" s="145">
        <v>12688692</v>
      </c>
      <c r="AV45" s="145">
        <v>11495426</v>
      </c>
      <c r="AW45" s="146">
        <v>862180</v>
      </c>
      <c r="AX45" s="145">
        <v>12689</v>
      </c>
      <c r="AY45" s="145">
        <v>11495</v>
      </c>
      <c r="AZ45" s="145">
        <v>862</v>
      </c>
      <c r="BA45" s="147" t="s">
        <v>183</v>
      </c>
      <c r="BC45" s="149" t="s">
        <v>184</v>
      </c>
      <c r="BD45" s="150">
        <v>9265390</v>
      </c>
      <c r="BE45" s="151">
        <v>7462691</v>
      </c>
      <c r="BF45" s="152">
        <v>1463731</v>
      </c>
      <c r="BG45" s="151">
        <f t="shared" si="2"/>
        <v>9265.39</v>
      </c>
      <c r="BH45" s="151">
        <f t="shared" si="2"/>
        <v>7462.6909999999998</v>
      </c>
      <c r="BI45" s="151">
        <f t="shared" si="2"/>
        <v>1463.731</v>
      </c>
    </row>
    <row r="46" spans="1:61">
      <c r="AT46" s="144" t="s">
        <v>185</v>
      </c>
      <c r="AU46" s="145">
        <v>13599327</v>
      </c>
      <c r="AV46" s="145">
        <v>12139538</v>
      </c>
      <c r="AW46" s="146">
        <v>1068943</v>
      </c>
      <c r="AX46" s="145">
        <v>13599</v>
      </c>
      <c r="AY46" s="145">
        <v>12140</v>
      </c>
      <c r="AZ46" s="145">
        <v>1069</v>
      </c>
      <c r="BC46" s="149" t="s">
        <v>186</v>
      </c>
      <c r="BD46" s="150">
        <v>6169541.5</v>
      </c>
      <c r="BE46" s="151">
        <v>4616060</v>
      </c>
      <c r="BF46" s="152">
        <v>1303227.5</v>
      </c>
      <c r="BG46" s="151">
        <f t="shared" si="2"/>
        <v>6169.5415000000003</v>
      </c>
      <c r="BH46" s="151">
        <f t="shared" si="2"/>
        <v>4616.0600000000004</v>
      </c>
      <c r="BI46" s="151">
        <f t="shared" si="2"/>
        <v>1303.2275</v>
      </c>
    </row>
    <row r="47" spans="1:61">
      <c r="AT47" s="144" t="s">
        <v>187</v>
      </c>
      <c r="AU47" s="145">
        <v>12689729</v>
      </c>
      <c r="AV47" s="145">
        <v>11426438</v>
      </c>
      <c r="AW47" s="146">
        <v>959038</v>
      </c>
      <c r="AX47" s="145">
        <v>12690</v>
      </c>
      <c r="AY47" s="145">
        <v>11426</v>
      </c>
      <c r="AZ47" s="145">
        <v>959</v>
      </c>
      <c r="BC47" s="167" t="s">
        <v>188</v>
      </c>
      <c r="BD47" s="148">
        <v>6888624</v>
      </c>
      <c r="BE47" s="145">
        <v>4634432</v>
      </c>
      <c r="BF47" s="146">
        <v>1901783</v>
      </c>
      <c r="BG47" s="145">
        <f t="shared" si="2"/>
        <v>6888.6239999999998</v>
      </c>
      <c r="BH47" s="145">
        <f t="shared" si="2"/>
        <v>4634.4319999999998</v>
      </c>
      <c r="BI47" s="145">
        <f t="shared" si="2"/>
        <v>1901.7829999999999</v>
      </c>
    </row>
    <row r="48" spans="1:61">
      <c r="AT48" s="144" t="s">
        <v>189</v>
      </c>
      <c r="AU48" s="145">
        <v>12058692</v>
      </c>
      <c r="AV48" s="145">
        <v>11109879</v>
      </c>
      <c r="AW48" s="146">
        <v>764343</v>
      </c>
      <c r="AX48" s="145">
        <v>12059</v>
      </c>
      <c r="AY48" s="145">
        <v>11110</v>
      </c>
      <c r="AZ48" s="145">
        <v>764</v>
      </c>
      <c r="BA48" s="147" t="s">
        <v>189</v>
      </c>
      <c r="BC48" s="167" t="s">
        <v>190</v>
      </c>
      <c r="BD48" s="153">
        <v>6464230</v>
      </c>
      <c r="BE48" s="153">
        <v>3871472</v>
      </c>
      <c r="BF48" s="154">
        <v>2344384</v>
      </c>
      <c r="BG48" s="145">
        <f t="shared" si="2"/>
        <v>6464.23</v>
      </c>
      <c r="BH48" s="145">
        <f t="shared" si="2"/>
        <v>3871.4720000000002</v>
      </c>
      <c r="BI48" s="145">
        <f t="shared" si="2"/>
        <v>2344.384</v>
      </c>
    </row>
    <row r="49" spans="46:61">
      <c r="AT49" s="144" t="s">
        <v>191</v>
      </c>
      <c r="AU49" s="145">
        <v>13804680</v>
      </c>
      <c r="AV49" s="145">
        <v>12627020</v>
      </c>
      <c r="AW49" s="146">
        <v>917910</v>
      </c>
      <c r="AX49" s="145">
        <v>13805</v>
      </c>
      <c r="AY49" s="145">
        <v>12627</v>
      </c>
      <c r="AZ49" s="145">
        <v>918</v>
      </c>
      <c r="BC49" s="167" t="s">
        <v>192</v>
      </c>
      <c r="BD49" s="153">
        <v>8393603</v>
      </c>
      <c r="BE49" s="153">
        <v>4966324</v>
      </c>
      <c r="BF49" s="154">
        <v>3124378</v>
      </c>
      <c r="BG49" s="145">
        <f t="shared" si="2"/>
        <v>8393.6029999999992</v>
      </c>
      <c r="BH49" s="145">
        <f t="shared" si="2"/>
        <v>4966.3239999999996</v>
      </c>
      <c r="BI49" s="145">
        <f t="shared" si="2"/>
        <v>3124.3780000000002</v>
      </c>
    </row>
    <row r="50" spans="46:61">
      <c r="AT50" s="144" t="s">
        <v>193</v>
      </c>
      <c r="AU50" s="145">
        <v>11903376</v>
      </c>
      <c r="AV50" s="145">
        <v>11297489</v>
      </c>
      <c r="AW50" s="146">
        <v>454570</v>
      </c>
      <c r="AX50" s="145">
        <v>11903</v>
      </c>
      <c r="AY50" s="145">
        <v>11297</v>
      </c>
      <c r="AZ50" s="145">
        <v>455</v>
      </c>
      <c r="BC50" s="167" t="s">
        <v>194</v>
      </c>
      <c r="BD50" s="148">
        <v>9311519</v>
      </c>
      <c r="BE50" s="145">
        <v>5330087</v>
      </c>
      <c r="BF50" s="146">
        <v>3565070</v>
      </c>
      <c r="BG50" s="145">
        <f t="shared" si="2"/>
        <v>9311.5190000000002</v>
      </c>
      <c r="BH50" s="145">
        <f t="shared" si="2"/>
        <v>5330.0870000000004</v>
      </c>
      <c r="BI50" s="145">
        <f t="shared" si="2"/>
        <v>3565.07</v>
      </c>
    </row>
    <row r="51" spans="46:61">
      <c r="AT51" s="144" t="s">
        <v>195</v>
      </c>
      <c r="AU51" s="145">
        <v>11479512</v>
      </c>
      <c r="AV51" s="145">
        <v>10671207</v>
      </c>
      <c r="AW51" s="146">
        <v>651143</v>
      </c>
      <c r="AX51" s="145">
        <v>11480</v>
      </c>
      <c r="AY51" s="145">
        <v>10671</v>
      </c>
      <c r="AZ51" s="145">
        <v>651</v>
      </c>
      <c r="BA51" s="147" t="s">
        <v>195</v>
      </c>
      <c r="BC51" s="167" t="s">
        <v>196</v>
      </c>
      <c r="BD51" s="153">
        <v>8612590</v>
      </c>
      <c r="BE51" s="153">
        <v>5290798</v>
      </c>
      <c r="BF51" s="154">
        <v>2898672</v>
      </c>
      <c r="BG51" s="145">
        <f t="shared" si="2"/>
        <v>8612.59</v>
      </c>
      <c r="BH51" s="145">
        <f t="shared" si="2"/>
        <v>5290.7979999999998</v>
      </c>
      <c r="BI51" s="145">
        <f t="shared" si="2"/>
        <v>2898.672</v>
      </c>
    </row>
    <row r="52" spans="46:61">
      <c r="AT52" s="144" t="s">
        <v>197</v>
      </c>
      <c r="AU52" s="145">
        <v>11068593</v>
      </c>
      <c r="AV52" s="145">
        <v>10206220</v>
      </c>
      <c r="AW52" s="146">
        <v>677499</v>
      </c>
      <c r="AX52" s="145">
        <v>11069</v>
      </c>
      <c r="AY52" s="145">
        <v>10206</v>
      </c>
      <c r="AZ52" s="145">
        <v>677</v>
      </c>
      <c r="BC52" s="167" t="s">
        <v>198</v>
      </c>
      <c r="BD52" s="153">
        <v>8262723</v>
      </c>
      <c r="BE52" s="153">
        <v>5084914</v>
      </c>
      <c r="BF52" s="154">
        <v>2864210</v>
      </c>
      <c r="BG52" s="145">
        <f t="shared" si="2"/>
        <v>8262.723</v>
      </c>
      <c r="BH52" s="145">
        <f t="shared" si="2"/>
        <v>5084.9139999999998</v>
      </c>
      <c r="BI52" s="145">
        <f t="shared" si="2"/>
        <v>2864.21</v>
      </c>
    </row>
    <row r="53" spans="46:61">
      <c r="AT53" s="144" t="s">
        <v>199</v>
      </c>
      <c r="AU53" s="145">
        <v>14674134</v>
      </c>
      <c r="AV53" s="145">
        <v>13008025</v>
      </c>
      <c r="AW53" s="146">
        <v>1231026</v>
      </c>
      <c r="AX53" s="145">
        <v>14674</v>
      </c>
      <c r="AY53" s="145">
        <v>13008</v>
      </c>
      <c r="AZ53" s="145">
        <v>1231</v>
      </c>
      <c r="BC53" s="167" t="s">
        <v>200</v>
      </c>
      <c r="BD53" s="148">
        <v>9563307</v>
      </c>
      <c r="BE53" s="145">
        <v>5706837</v>
      </c>
      <c r="BF53" s="146">
        <v>3522238</v>
      </c>
      <c r="BG53" s="145">
        <f t="shared" si="2"/>
        <v>9563.3070000000007</v>
      </c>
      <c r="BH53" s="145">
        <f t="shared" si="2"/>
        <v>5706.8370000000004</v>
      </c>
      <c r="BI53" s="145">
        <f t="shared" si="2"/>
        <v>3522.2379999999998</v>
      </c>
    </row>
    <row r="54" spans="46:61">
      <c r="AT54" s="144" t="s">
        <v>201</v>
      </c>
      <c r="AU54" s="145">
        <v>10435246</v>
      </c>
      <c r="AV54" s="145">
        <v>9367580</v>
      </c>
      <c r="AW54" s="146">
        <v>635906</v>
      </c>
      <c r="AX54" s="145">
        <v>10435</v>
      </c>
      <c r="AY54" s="145">
        <v>9368</v>
      </c>
      <c r="AZ54" s="145">
        <v>636</v>
      </c>
      <c r="BA54" s="147" t="s">
        <v>202</v>
      </c>
      <c r="BC54" s="167" t="s">
        <v>203</v>
      </c>
      <c r="BD54" s="153">
        <v>9345055</v>
      </c>
      <c r="BE54" s="153">
        <v>5730547</v>
      </c>
      <c r="BF54" s="154">
        <v>3255113</v>
      </c>
      <c r="BG54" s="145">
        <f t="shared" si="2"/>
        <v>9345.0550000000003</v>
      </c>
      <c r="BH54" s="145">
        <f t="shared" si="2"/>
        <v>5730.5469999999996</v>
      </c>
      <c r="BI54" s="145">
        <f t="shared" si="2"/>
        <v>3255.1129999999998</v>
      </c>
    </row>
    <row r="55" spans="46:61">
      <c r="AT55" s="144" t="s">
        <v>204</v>
      </c>
      <c r="AU55" s="145">
        <v>11701189</v>
      </c>
      <c r="AV55" s="145">
        <v>10308851</v>
      </c>
      <c r="AW55" s="146">
        <v>856539</v>
      </c>
      <c r="AX55" s="145">
        <v>11701</v>
      </c>
      <c r="AY55" s="145">
        <v>10309</v>
      </c>
      <c r="AZ55" s="145">
        <v>857</v>
      </c>
      <c r="BC55" s="167" t="s">
        <v>205</v>
      </c>
      <c r="BD55" s="153">
        <v>9517006</v>
      </c>
      <c r="BE55" s="153">
        <v>5749648</v>
      </c>
      <c r="BF55" s="154">
        <v>3453717</v>
      </c>
      <c r="BG55" s="145">
        <f t="shared" si="2"/>
        <v>9517.0059999999994</v>
      </c>
      <c r="BH55" s="145">
        <f t="shared" si="2"/>
        <v>5749.6480000000001</v>
      </c>
      <c r="BI55" s="145">
        <f t="shared" si="2"/>
        <v>3453.7170000000001</v>
      </c>
    </row>
    <row r="56" spans="46:61">
      <c r="AT56" s="144" t="s">
        <v>206</v>
      </c>
      <c r="AU56" s="145">
        <v>13044633</v>
      </c>
      <c r="AV56" s="145">
        <v>11138675</v>
      </c>
      <c r="AW56" s="146">
        <v>1229234</v>
      </c>
      <c r="AX56" s="145">
        <v>13045</v>
      </c>
      <c r="AY56" s="145">
        <v>11139</v>
      </c>
      <c r="AZ56" s="145">
        <v>1229</v>
      </c>
      <c r="BC56" s="167" t="s">
        <v>207</v>
      </c>
      <c r="BD56" s="148">
        <v>9089255</v>
      </c>
      <c r="BE56" s="145">
        <v>6452391</v>
      </c>
      <c r="BF56" s="146">
        <v>2265033</v>
      </c>
      <c r="BG56" s="145">
        <f t="shared" si="2"/>
        <v>9089.2549999999992</v>
      </c>
      <c r="BH56" s="145">
        <f t="shared" si="2"/>
        <v>6452.3909999999996</v>
      </c>
      <c r="BI56" s="145">
        <f t="shared" si="2"/>
        <v>2265.0329999999999</v>
      </c>
    </row>
    <row r="57" spans="46:61">
      <c r="AT57" s="144" t="s">
        <v>208</v>
      </c>
      <c r="AU57" s="145">
        <v>12087459</v>
      </c>
      <c r="AV57" s="145">
        <v>10745755</v>
      </c>
      <c r="AW57" s="146">
        <v>946464</v>
      </c>
      <c r="AX57" s="145">
        <v>12087</v>
      </c>
      <c r="AY57" s="145">
        <v>10746</v>
      </c>
      <c r="AZ57" s="145">
        <v>946</v>
      </c>
      <c r="BA57" s="147" t="s">
        <v>208</v>
      </c>
      <c r="BC57" s="167" t="s">
        <v>209</v>
      </c>
      <c r="BD57" s="153">
        <v>8902795</v>
      </c>
      <c r="BE57" s="153">
        <v>6679218</v>
      </c>
      <c r="BF57" s="154">
        <v>1855182</v>
      </c>
      <c r="BG57" s="145">
        <f t="shared" si="2"/>
        <v>8902.7950000000001</v>
      </c>
      <c r="BH57" s="145">
        <f t="shared" si="2"/>
        <v>6679.2179999999998</v>
      </c>
      <c r="BI57" s="145">
        <f t="shared" si="2"/>
        <v>1855.182</v>
      </c>
    </row>
    <row r="58" spans="46:61">
      <c r="BC58" s="167" t="s">
        <v>210</v>
      </c>
      <c r="BD58" s="153">
        <v>8822354</v>
      </c>
      <c r="BE58" s="153">
        <v>7110271</v>
      </c>
      <c r="BF58" s="154">
        <v>1349071</v>
      </c>
      <c r="BG58" s="145">
        <f t="shared" si="2"/>
        <v>8822.3539999999994</v>
      </c>
      <c r="BH58" s="145">
        <f t="shared" si="2"/>
        <v>7110.2709999999997</v>
      </c>
      <c r="BI58" s="145">
        <f t="shared" si="2"/>
        <v>1349.0709999999999</v>
      </c>
    </row>
    <row r="60" spans="46:61">
      <c r="BC60" s="147" t="s">
        <v>211</v>
      </c>
      <c r="BD60" s="148">
        <v>9848195</v>
      </c>
      <c r="BE60" s="145">
        <v>7887411</v>
      </c>
      <c r="BF60" s="146">
        <v>1528451</v>
      </c>
      <c r="BG60" s="145">
        <v>9848.1949999999997</v>
      </c>
      <c r="BH60" s="145">
        <v>7887.4110000000001</v>
      </c>
      <c r="BI60" s="145">
        <v>1528.451</v>
      </c>
    </row>
    <row r="61" spans="46:61">
      <c r="BC61" s="147" t="s">
        <v>212</v>
      </c>
      <c r="BD61" s="148">
        <v>11440124</v>
      </c>
      <c r="BE61" s="145">
        <v>8373552</v>
      </c>
      <c r="BF61" s="146">
        <v>2009930</v>
      </c>
      <c r="BG61" s="145">
        <v>11440.124</v>
      </c>
      <c r="BH61" s="145">
        <v>8373.5519999999997</v>
      </c>
      <c r="BI61" s="145">
        <v>2009.93</v>
      </c>
    </row>
    <row r="62" spans="46:61">
      <c r="BC62" s="147" t="s">
        <v>213</v>
      </c>
      <c r="BD62" s="148">
        <v>11089716</v>
      </c>
      <c r="BE62" s="145">
        <v>8437078</v>
      </c>
      <c r="BF62" s="146">
        <v>2046398</v>
      </c>
      <c r="BG62" s="145">
        <v>11089.716</v>
      </c>
      <c r="BH62" s="145">
        <v>8437.0779999999995</v>
      </c>
      <c r="BI62" s="145">
        <v>2046.3979999999999</v>
      </c>
    </row>
    <row r="63" spans="46:61">
      <c r="BC63" s="147" t="s">
        <v>214</v>
      </c>
      <c r="BD63" s="148">
        <v>11574838</v>
      </c>
      <c r="BE63" s="145">
        <v>10107235</v>
      </c>
      <c r="BF63" s="146">
        <v>987897</v>
      </c>
      <c r="BG63" s="145">
        <v>11574.838</v>
      </c>
      <c r="BH63" s="145">
        <v>10107.235000000001</v>
      </c>
      <c r="BI63" s="145">
        <v>987.89700000000005</v>
      </c>
    </row>
    <row r="64" spans="46:61">
      <c r="BC64" s="147" t="s">
        <v>215</v>
      </c>
      <c r="BD64" s="148">
        <v>8968254</v>
      </c>
      <c r="BE64" s="145">
        <v>7979268</v>
      </c>
      <c r="BF64" s="146">
        <v>710861</v>
      </c>
      <c r="BG64" s="145">
        <v>8968.2540000000008</v>
      </c>
      <c r="BH64" s="145">
        <v>7979.268</v>
      </c>
      <c r="BI64" s="145">
        <v>710.86099999999999</v>
      </c>
    </row>
    <row r="65" spans="55:61">
      <c r="BC65" s="147" t="s">
        <v>216</v>
      </c>
      <c r="BD65" s="148">
        <v>10612523</v>
      </c>
      <c r="BE65" s="145">
        <v>9088091</v>
      </c>
      <c r="BF65" s="146">
        <v>1137645</v>
      </c>
      <c r="BG65" s="145">
        <v>10612.522999999999</v>
      </c>
      <c r="BH65" s="145">
        <v>9088.0910000000003</v>
      </c>
      <c r="BI65" s="145">
        <v>1137.645</v>
      </c>
    </row>
    <row r="66" spans="55:61">
      <c r="BC66" s="147" t="s">
        <v>217</v>
      </c>
      <c r="BD66" s="148">
        <v>9969199</v>
      </c>
      <c r="BE66" s="145">
        <v>8903779</v>
      </c>
      <c r="BF66" s="146">
        <v>826804</v>
      </c>
      <c r="BG66" s="145">
        <v>9969.1990000000005</v>
      </c>
      <c r="BH66" s="145">
        <v>8903.7790000000005</v>
      </c>
      <c r="BI66" s="145">
        <v>826.80399999999997</v>
      </c>
    </row>
    <row r="67" spans="55:61">
      <c r="BC67" s="147" t="s">
        <v>218</v>
      </c>
      <c r="BD67" s="148">
        <v>9683885</v>
      </c>
      <c r="BE67" s="145">
        <v>8561660</v>
      </c>
      <c r="BF67" s="146">
        <v>885738</v>
      </c>
      <c r="BG67" s="145">
        <v>9683.8850000000002</v>
      </c>
      <c r="BH67" s="145">
        <v>8561.66</v>
      </c>
      <c r="BI67" s="145">
        <v>885.73800000000006</v>
      </c>
    </row>
    <row r="68" spans="55:61">
      <c r="BC68" s="147" t="s">
        <v>219</v>
      </c>
      <c r="BD68" s="148">
        <v>8165684</v>
      </c>
      <c r="BE68" s="145">
        <v>7345199</v>
      </c>
      <c r="BF68" s="146">
        <v>440191</v>
      </c>
      <c r="BG68" s="145">
        <v>8165.6840000000002</v>
      </c>
      <c r="BH68" s="145">
        <v>7345.1989999999996</v>
      </c>
      <c r="BI68" s="145">
        <v>440.19099999999997</v>
      </c>
    </row>
    <row r="69" spans="55:61">
      <c r="BC69" s="147" t="s">
        <v>100</v>
      </c>
      <c r="BD69" s="148">
        <v>11713699</v>
      </c>
      <c r="BE69" s="145">
        <v>10776315</v>
      </c>
      <c r="BF69" s="146">
        <v>606026</v>
      </c>
      <c r="BG69" s="145">
        <v>11713.699000000001</v>
      </c>
      <c r="BH69" s="145">
        <v>10776.315000000001</v>
      </c>
      <c r="BI69" s="145">
        <v>606.02599999999995</v>
      </c>
    </row>
    <row r="70" spans="55:61">
      <c r="BC70" s="147" t="s">
        <v>106</v>
      </c>
      <c r="BD70" s="148">
        <v>11715533</v>
      </c>
      <c r="BE70" s="145">
        <v>10698044</v>
      </c>
      <c r="BF70" s="146">
        <v>649559</v>
      </c>
      <c r="BG70" s="145">
        <v>11715.532999999999</v>
      </c>
      <c r="BH70" s="145">
        <v>10698.044</v>
      </c>
      <c r="BI70" s="145">
        <v>649.55899999999997</v>
      </c>
    </row>
    <row r="71" spans="55:61">
      <c r="BC71" s="147" t="s">
        <v>112</v>
      </c>
      <c r="BD71" s="148">
        <v>11656347</v>
      </c>
      <c r="BE71" s="145">
        <v>10727910</v>
      </c>
      <c r="BF71" s="146">
        <v>547766</v>
      </c>
      <c r="BG71" s="145">
        <v>11656.347</v>
      </c>
      <c r="BH71" s="145">
        <v>10727.91</v>
      </c>
      <c r="BI71" s="145">
        <v>547.76599999999996</v>
      </c>
    </row>
    <row r="72" spans="55:61">
      <c r="BC72" s="147" t="s">
        <v>118</v>
      </c>
      <c r="BD72" s="148">
        <v>10888925</v>
      </c>
      <c r="BE72" s="145">
        <v>10162943</v>
      </c>
      <c r="BF72" s="146">
        <v>347454</v>
      </c>
      <c r="BG72" s="145">
        <v>10888.924999999999</v>
      </c>
      <c r="BH72" s="145">
        <v>10162.942999999999</v>
      </c>
      <c r="BI72" s="145">
        <v>347.45400000000001</v>
      </c>
    </row>
    <row r="73" spans="55:61">
      <c r="BC73" s="147" t="s">
        <v>120</v>
      </c>
      <c r="BD73" s="148">
        <v>17205163</v>
      </c>
      <c r="BE73" s="145">
        <v>16306900</v>
      </c>
      <c r="BF73" s="146">
        <v>500675</v>
      </c>
      <c r="BG73" s="145">
        <v>17205.163</v>
      </c>
      <c r="BH73" s="145">
        <v>16306.9</v>
      </c>
      <c r="BI73" s="145">
        <v>500.67500000000001</v>
      </c>
    </row>
    <row r="74" spans="55:61">
      <c r="BC74" s="147" t="s">
        <v>123</v>
      </c>
      <c r="BD74" s="148">
        <v>13659581</v>
      </c>
      <c r="BE74" s="145">
        <v>12781739</v>
      </c>
      <c r="BF74" s="146">
        <v>441207</v>
      </c>
      <c r="BG74" s="145">
        <v>13659.581</v>
      </c>
      <c r="BH74" s="145">
        <v>12781.739</v>
      </c>
      <c r="BI74" s="145">
        <v>441.20699999999999</v>
      </c>
    </row>
    <row r="75" spans="55:61">
      <c r="BC75" s="147" t="s">
        <v>125</v>
      </c>
      <c r="BD75" s="148">
        <v>14599945</v>
      </c>
      <c r="BE75" s="145">
        <v>13114019</v>
      </c>
      <c r="BF75" s="146">
        <v>771179</v>
      </c>
      <c r="BG75" s="145">
        <v>14599.945</v>
      </c>
      <c r="BH75" s="145">
        <v>13114.019</v>
      </c>
      <c r="BI75" s="145">
        <v>771.17899999999997</v>
      </c>
    </row>
    <row r="76" spans="55:61">
      <c r="BC76" s="147" t="s">
        <v>127</v>
      </c>
      <c r="BD76" s="148">
        <v>13973265</v>
      </c>
      <c r="BE76" s="145">
        <v>12679576</v>
      </c>
      <c r="BF76" s="146">
        <v>605394</v>
      </c>
      <c r="BG76" s="145">
        <v>13973.264999999999</v>
      </c>
      <c r="BH76" s="145">
        <v>12679.575999999999</v>
      </c>
      <c r="BI76" s="145">
        <v>605.39400000000001</v>
      </c>
    </row>
    <row r="77" spans="55:61">
      <c r="BC77" s="147" t="s">
        <v>129</v>
      </c>
      <c r="BD77" s="148">
        <v>12020442</v>
      </c>
      <c r="BE77" s="145">
        <v>10624448</v>
      </c>
      <c r="BF77" s="146">
        <v>748472</v>
      </c>
      <c r="BG77" s="145">
        <v>12020.441999999999</v>
      </c>
      <c r="BH77" s="145">
        <v>10624.448</v>
      </c>
      <c r="BI77" s="145">
        <v>748.47199999999998</v>
      </c>
    </row>
    <row r="78" spans="55:61">
      <c r="BC78" s="147" t="s">
        <v>131</v>
      </c>
      <c r="BD78" s="148">
        <v>11432368</v>
      </c>
      <c r="BE78" s="145">
        <v>10364627</v>
      </c>
      <c r="BF78" s="146">
        <v>620047</v>
      </c>
      <c r="BG78" s="145">
        <v>11432.368</v>
      </c>
      <c r="BH78" s="145">
        <v>10364.627</v>
      </c>
      <c r="BI78" s="145">
        <v>620.04700000000003</v>
      </c>
    </row>
    <row r="79" spans="55:61">
      <c r="BC79" s="147" t="s">
        <v>133</v>
      </c>
      <c r="BD79" s="148">
        <v>12755431</v>
      </c>
      <c r="BE79" s="145">
        <v>11467656</v>
      </c>
      <c r="BF79" s="146">
        <v>700966</v>
      </c>
      <c r="BG79" s="145">
        <v>12755.431</v>
      </c>
      <c r="BH79" s="145">
        <v>11467.656000000001</v>
      </c>
      <c r="BI79" s="145">
        <v>700.96600000000001</v>
      </c>
    </row>
    <row r="80" spans="55:61">
      <c r="BC80" s="144" t="s">
        <v>135</v>
      </c>
      <c r="BD80" s="145">
        <v>12013190</v>
      </c>
      <c r="BE80" s="145">
        <v>11016323</v>
      </c>
      <c r="BF80" s="146">
        <v>529477</v>
      </c>
      <c r="BG80" s="145">
        <f t="shared" ref="BG80:BI87" si="3">BD80/1000</f>
        <v>12013.19</v>
      </c>
      <c r="BH80" s="145">
        <f t="shared" si="3"/>
        <v>11016.323</v>
      </c>
      <c r="BI80" s="145">
        <f t="shared" si="3"/>
        <v>529.47699999999998</v>
      </c>
    </row>
    <row r="81" spans="55:61">
      <c r="BC81" s="144" t="s">
        <v>137</v>
      </c>
      <c r="BD81" s="145">
        <v>14535390</v>
      </c>
      <c r="BE81" s="145">
        <v>13367321</v>
      </c>
      <c r="BF81" s="146">
        <v>672338</v>
      </c>
      <c r="BG81" s="145">
        <f t="shared" si="3"/>
        <v>14535.39</v>
      </c>
      <c r="BH81" s="145">
        <f t="shared" si="3"/>
        <v>13367.321</v>
      </c>
      <c r="BI81" s="145">
        <f t="shared" si="3"/>
        <v>672.33799999999997</v>
      </c>
    </row>
    <row r="82" spans="55:61">
      <c r="BC82" s="144" t="s">
        <v>139</v>
      </c>
      <c r="BD82" s="153">
        <v>13986038</v>
      </c>
      <c r="BE82" s="153">
        <v>12836457</v>
      </c>
      <c r="BF82" s="154">
        <v>640597</v>
      </c>
      <c r="BG82" s="145">
        <f t="shared" si="3"/>
        <v>13986.038</v>
      </c>
      <c r="BH82" s="145">
        <f t="shared" si="3"/>
        <v>12836.457</v>
      </c>
      <c r="BI82" s="145">
        <f t="shared" si="3"/>
        <v>640.59699999999998</v>
      </c>
    </row>
    <row r="83" spans="55:61">
      <c r="BC83" s="144" t="s">
        <v>141</v>
      </c>
      <c r="BD83" s="145">
        <v>12828289</v>
      </c>
      <c r="BE83" s="145">
        <v>12047414</v>
      </c>
      <c r="BF83" s="146">
        <v>441537</v>
      </c>
      <c r="BG83" s="145">
        <f t="shared" si="3"/>
        <v>12828.289000000001</v>
      </c>
      <c r="BH83" s="145">
        <f t="shared" si="3"/>
        <v>12047.414000000001</v>
      </c>
      <c r="BI83" s="145">
        <f t="shared" si="3"/>
        <v>441.53699999999998</v>
      </c>
    </row>
    <row r="84" spans="55:61">
      <c r="BC84" s="147" t="s">
        <v>143</v>
      </c>
      <c r="BD84" s="145">
        <v>13239672</v>
      </c>
      <c r="BE84" s="145">
        <v>12483620</v>
      </c>
      <c r="BF84" s="146">
        <v>288851</v>
      </c>
      <c r="BG84" s="145">
        <f t="shared" si="3"/>
        <v>13239.672</v>
      </c>
      <c r="BH84" s="145">
        <f t="shared" si="3"/>
        <v>12483.62</v>
      </c>
      <c r="BI84" s="145">
        <f t="shared" si="3"/>
        <v>288.851</v>
      </c>
    </row>
    <row r="85" spans="55:61">
      <c r="BC85" s="147" t="s">
        <v>145</v>
      </c>
      <c r="BD85" s="145">
        <v>15149333</v>
      </c>
      <c r="BE85" s="145">
        <v>14134246</v>
      </c>
      <c r="BF85" s="146">
        <v>523034</v>
      </c>
      <c r="BG85" s="145">
        <f t="shared" si="3"/>
        <v>15149.333000000001</v>
      </c>
      <c r="BH85" s="145">
        <f t="shared" si="3"/>
        <v>14134.245999999999</v>
      </c>
      <c r="BI85" s="145">
        <f t="shared" si="3"/>
        <v>523.03399999999999</v>
      </c>
    </row>
    <row r="86" spans="55:61">
      <c r="BC86" s="147" t="s">
        <v>148</v>
      </c>
      <c r="BD86" s="145">
        <v>9956771</v>
      </c>
      <c r="BE86" s="145">
        <v>9383149</v>
      </c>
      <c r="BF86" s="146">
        <v>316338</v>
      </c>
      <c r="BG86" s="145">
        <f t="shared" si="3"/>
        <v>9956.7710000000006</v>
      </c>
      <c r="BH86" s="145">
        <f t="shared" si="3"/>
        <v>9383.1489999999994</v>
      </c>
      <c r="BI86" s="145">
        <f t="shared" si="3"/>
        <v>316.33800000000002</v>
      </c>
    </row>
    <row r="87" spans="55:61">
      <c r="BC87" s="147" t="s">
        <v>150</v>
      </c>
      <c r="BD87" s="145">
        <v>14340478</v>
      </c>
      <c r="BE87" s="145">
        <v>13514628</v>
      </c>
      <c r="BF87" s="146">
        <v>475403</v>
      </c>
      <c r="BG87" s="145">
        <f t="shared" si="3"/>
        <v>14340.477999999999</v>
      </c>
      <c r="BH87" s="145">
        <f t="shared" si="3"/>
        <v>13514.628000000001</v>
      </c>
      <c r="BI87" s="145">
        <f t="shared" si="3"/>
        <v>475.40300000000002</v>
      </c>
    </row>
    <row r="88" spans="55:61">
      <c r="BC88" s="147" t="s">
        <v>152</v>
      </c>
      <c r="BD88" s="145">
        <v>13738212</v>
      </c>
      <c r="BE88" s="145">
        <v>12873806</v>
      </c>
      <c r="BF88" s="146">
        <v>448767</v>
      </c>
      <c r="BG88" s="145">
        <v>13738.212</v>
      </c>
      <c r="BH88" s="145">
        <v>12873.806</v>
      </c>
      <c r="BI88" s="145">
        <v>448.767</v>
      </c>
    </row>
  </sheetData>
  <mergeCells count="1">
    <mergeCell ref="A1:N1"/>
  </mergeCells>
  <phoneticPr fontId="3" type="noConversion"/>
  <printOptions horizontalCentered="1"/>
  <pageMargins left="0.35433070866141736" right="0.35433070866141736" top="0.39370078740157483" bottom="0.19685039370078741" header="0.51181102362204722" footer="0"/>
  <pageSetup paperSize="9" scale="95" firstPageNumber="0" orientation="landscape" r:id="rId1"/>
  <colBreaks count="2" manualBreakCount="2">
    <brk id="53" max="1048575" man="1"/>
    <brk id="6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24"/>
  <sheetViews>
    <sheetView showGridLines="0" view="pageBreakPreview" topLeftCell="A28" zoomScaleNormal="100" zoomScaleSheetLayoutView="100" workbookViewId="0">
      <selection activeCell="A6" sqref="A6"/>
    </sheetView>
  </sheetViews>
  <sheetFormatPr defaultColWidth="8.6328125" defaultRowHeight="16.2"/>
  <cols>
    <col min="1" max="36" width="8.6328125" style="168"/>
    <col min="37" max="37" width="11.36328125" style="168" customWidth="1"/>
    <col min="38" max="38" width="8.6328125" style="168"/>
    <col min="39" max="39" width="5.453125" style="168" customWidth="1"/>
    <col min="40" max="40" width="11.6328125" style="168" customWidth="1"/>
    <col min="41" max="16384" width="8.6328125" style="168"/>
  </cols>
  <sheetData>
    <row r="1" spans="1:44" ht="39.75" customHeight="1">
      <c r="A1" s="194" t="s">
        <v>220</v>
      </c>
      <c r="B1" s="194"/>
      <c r="C1" s="194"/>
      <c r="D1" s="194"/>
      <c r="E1" s="194"/>
      <c r="F1" s="194"/>
      <c r="G1" s="194"/>
      <c r="H1" s="194"/>
      <c r="I1" s="194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</row>
    <row r="2" spans="1:44" ht="16.5" customHeight="1">
      <c r="A2" s="195" t="s">
        <v>221</v>
      </c>
      <c r="B2" s="195"/>
      <c r="C2" s="195"/>
      <c r="D2" s="195"/>
      <c r="E2" s="195"/>
      <c r="F2" s="195"/>
      <c r="G2" s="195"/>
      <c r="H2" s="195"/>
      <c r="I2" s="195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69" t="s">
        <v>222</v>
      </c>
      <c r="AL2" s="169"/>
      <c r="AM2" s="169"/>
      <c r="AN2" s="169" t="s">
        <v>223</v>
      </c>
      <c r="AO2" s="169"/>
      <c r="AP2" s="169"/>
      <c r="AQ2" s="169" t="s">
        <v>224</v>
      </c>
      <c r="AR2" s="169"/>
    </row>
    <row r="3" spans="1:44" ht="19.5" customHeight="1">
      <c r="AK3" s="169" t="s">
        <v>225</v>
      </c>
      <c r="AL3" s="170">
        <f>'[1]彙總表 1 (新聞稿)'!E18</f>
        <v>88.9</v>
      </c>
      <c r="AM3" s="169"/>
      <c r="AN3" s="169" t="s">
        <v>2</v>
      </c>
      <c r="AO3" s="170">
        <f>'[1]彙總表 1 (新聞稿)'!D59</f>
        <v>47.890230692819728</v>
      </c>
      <c r="AP3" s="169"/>
      <c r="AQ3" s="169" t="s">
        <v>226</v>
      </c>
      <c r="AR3" s="170">
        <f>'[1]表3銀行別(需排序)'!O50</f>
        <v>71.617782358038895</v>
      </c>
    </row>
    <row r="4" spans="1:44" ht="36" customHeight="1">
      <c r="AK4" s="169" t="s">
        <v>227</v>
      </c>
      <c r="AL4" s="170">
        <f>'[1]彙總表 1 (新聞稿)'!E7</f>
        <v>7.83</v>
      </c>
      <c r="AM4" s="169"/>
      <c r="AN4" s="169" t="s">
        <v>228</v>
      </c>
      <c r="AO4" s="170">
        <f>'[1]彙總表 1 (新聞稿)'!C59</f>
        <v>52.109769307180272</v>
      </c>
      <c r="AP4" s="169"/>
      <c r="AQ4" s="171" t="s">
        <v>229</v>
      </c>
      <c r="AR4" s="170">
        <f>'[1]表3銀行別(需排序)'!O86</f>
        <v>28.382217641961105</v>
      </c>
    </row>
    <row r="5" spans="1:44">
      <c r="AK5" s="169" t="s">
        <v>230</v>
      </c>
      <c r="AL5" s="170">
        <f>'[1]彙總表 1 (新聞稿)'!E30</f>
        <v>3.19</v>
      </c>
      <c r="AM5" s="169"/>
      <c r="AN5" s="169"/>
      <c r="AO5" s="169"/>
      <c r="AP5" s="169"/>
      <c r="AQ5" s="169"/>
      <c r="AR5" s="169"/>
    </row>
    <row r="6" spans="1:44">
      <c r="AK6" s="169" t="s">
        <v>231</v>
      </c>
      <c r="AL6" s="170">
        <f>'[1]彙總表 1 (新聞稿)'!E33</f>
        <v>0.08</v>
      </c>
      <c r="AM6" s="169"/>
      <c r="AN6" s="169"/>
      <c r="AO6" s="169"/>
      <c r="AP6" s="169"/>
      <c r="AQ6" s="169"/>
      <c r="AR6" s="169"/>
    </row>
    <row r="7" spans="1:44">
      <c r="AK7" s="169" t="s">
        <v>232</v>
      </c>
      <c r="AL7" s="170">
        <f>'[1]彙總表 1 (新聞稿)'!E37</f>
        <v>0</v>
      </c>
      <c r="AM7" s="169"/>
      <c r="AN7" s="169"/>
      <c r="AO7" s="169"/>
      <c r="AP7" s="169"/>
      <c r="AQ7" s="169"/>
      <c r="AR7" s="169"/>
    </row>
    <row r="11" spans="1:44">
      <c r="AK11" s="172" t="s">
        <v>233</v>
      </c>
    </row>
    <row r="12" spans="1:44">
      <c r="AK12" s="172" t="s">
        <v>234</v>
      </c>
    </row>
    <row r="13" spans="1:44">
      <c r="AL13" s="173"/>
    </row>
    <row r="22" spans="1:36" ht="19.5" customHeight="1"/>
    <row r="23" spans="1:36" ht="9.6" customHeight="1"/>
    <row r="24" spans="1:36" ht="22.2">
      <c r="A24" s="195" t="s">
        <v>224</v>
      </c>
      <c r="B24" s="195"/>
      <c r="C24" s="195"/>
      <c r="D24" s="195"/>
      <c r="E24" s="195"/>
      <c r="F24" s="195"/>
      <c r="G24" s="195"/>
      <c r="H24" s="195"/>
      <c r="I24" s="195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</row>
  </sheetData>
  <mergeCells count="3">
    <mergeCell ref="A1:I1"/>
    <mergeCell ref="A2:I2"/>
    <mergeCell ref="A24:I2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0" orientation="portrait" r:id="rId1"/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附表1</vt:lpstr>
      <vt:lpstr>附表2</vt:lpstr>
      <vt:lpstr>附圖1 </vt:lpstr>
      <vt:lpstr>附圖2</vt:lpstr>
      <vt:lpstr>附表1!Print_Area</vt:lpstr>
      <vt:lpstr>附表2!Print_Area</vt:lpstr>
      <vt:lpstr>'附圖1 '!Print_Area</vt:lpstr>
      <vt:lpstr>附圖2!Print_Area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陳勝傑</cp:lastModifiedBy>
  <cp:lastPrinted>2017-08-31T01:59:53Z</cp:lastPrinted>
  <dcterms:created xsi:type="dcterms:W3CDTF">2017-08-28T05:38:39Z</dcterms:created>
  <dcterms:modified xsi:type="dcterms:W3CDTF">2017-08-31T02:00:17Z</dcterms:modified>
</cp:coreProperties>
</file>