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0527退票新聞稿\新聞稿\"/>
    </mc:Choice>
  </mc:AlternateContent>
  <bookViews>
    <workbookView xWindow="0" yWindow="0" windowWidth="14265" windowHeight="340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51" i="1" l="1"/>
  <c r="R152" i="1"/>
  <c r="O152" i="1"/>
  <c r="M152" i="1"/>
  <c r="L152" i="1"/>
  <c r="J152" i="1"/>
  <c r="I152" i="1"/>
  <c r="I151" i="1"/>
  <c r="J151" i="1"/>
  <c r="E151" i="1"/>
  <c r="F151" i="1"/>
  <c r="Q150" i="1"/>
  <c r="R150" i="1"/>
  <c r="P152" i="1" l="1"/>
  <c r="E152" i="1" s="1"/>
  <c r="P151" i="1"/>
  <c r="M151" i="1"/>
  <c r="G152" i="1"/>
  <c r="G151" i="1"/>
  <c r="F152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O151" i="1" l="1"/>
  <c r="L151" i="1"/>
  <c r="D152" i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51" i="1" l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<sst xmlns="http://schemas.openxmlformats.org/spreadsheetml/2006/main" count="363" uniqueCount="167">
  <si>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</si>
  <si>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</si>
  <si>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</si>
  <si>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</si>
  <si>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</si>
  <si>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</si>
  <si>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</si>
  <si>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</si>
  <si>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</si>
  <si>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</si>
  <si>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</si>
  <si>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</si>
  <si>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</si>
  <si>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</si>
  <si>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</si>
  <si>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</si>
  <si>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</si>
  <si>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</si>
  <si>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</si>
  <si>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</si>
  <si>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</si>
  <si>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</si>
  <si>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</si>
  <si>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</si>
  <si>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</si>
  <si>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</si>
  <si>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</si>
  <si>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</si>
  <si>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</si>
  <si>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</si>
  <si>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</si>
  <si>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</si>
  <si>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</si>
  <si>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</si>
  <si>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</si>
  <si>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</si>
  <si>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</si>
  <si>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</si>
  <si>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</si>
  <si>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</si>
  <si>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</si>
  <si>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</si>
  <si>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</si>
  <si>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</si>
  <si>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</si>
  <si>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</si>
  <si>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</si>
  <si>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</si>
  <si>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</si>
  <si>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</si>
  <si>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</si>
  <si>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</si>
  <si>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</si>
  <si>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</si>
  <si>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</si>
  <si>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</si>
  <si>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</si>
  <si>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</si>
  <si>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</si>
  <si>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</si>
  <si>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</si>
  <si>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</si>
  <si>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</si>
  <si>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</si>
  <si>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</si>
  <si>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</si>
  <si>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</si>
  <si>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</si>
  <si>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</si>
  <si>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</si>
  <si>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</si>
  <si>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</si>
  <si>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</si>
  <si>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</si>
  <si>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</si>
  <si>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</si>
  <si>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</si>
  <si>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</si>
  <si>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</si>
  <si>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</si>
  <si>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</si>
  <si>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</si>
  <si>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</si>
  <si>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</si>
  <si>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</si>
  <si>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</si>
  <si>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</si>
  <si>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</si>
  <si>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</si>
  <si>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</si>
  <si>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</si>
  <si>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</si>
  <si>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</si>
  <si>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</si>
  <si>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</si>
  <si>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</si>
  <si>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</si>
  <si>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</si>
  <si>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</si>
  <si>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</si>
  <si>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</si>
  <si>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</si>
  <si>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</si>
  <si>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</si>
  <si>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</si>
  <si>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</si>
  <si>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</si>
  <si>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</si>
  <si>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</si>
  <si>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</si>
  <si>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</si>
  <si>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</si>
  <si>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</si>
  <si>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</si>
  <si>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</si>
  <si>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</si>
  <si>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</si>
  <si>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</si>
  <si>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</si>
  <si>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</si>
  <si>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</si>
  <si>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</si>
  <si>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</si>
  <si>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</si>
  <si>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</si>
  <si>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</si>
  <si>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</si>
  <si>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</si>
  <si>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</si>
  <si>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</si>
  <si>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</si>
  <si>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</si>
  <si>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</si>
  <si>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</si>
  <si>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</si>
  <si>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</si>
  <si>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</si>
  <si>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</si>
  <si>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</si>
  <si>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</si>
  <si>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</si>
  <si>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</si>
  <si>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</si>
  <si>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</si>
  <si>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</si>
  <si>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</si>
  <si>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</si>
  <si>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</si>
  <si>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</si>
  <si>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</si>
  <si>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</si>
  <si>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</si>
  <si>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</si>
  <si>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</si>
  <si>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</si>
  <si>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</si>
  <si>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</si>
  <si>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</si>
  <si>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</si>
  <si>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</si>
  <si>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</si>
  <si>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</si>
  <si>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</si>
  <si>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</si>
  <si>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1-4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</si>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</sst>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4"/>
  <sheetViews>
    <sheetView showGridLines="0" tabSelected="1" zoomScale="115" zoomScaleNormal="115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A123" sqref="A123:XFD134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>ROUND((G148-G147)/G147*100,2)</f>
        <v>-31.07</v>
      </c>
      <c r="I148" s="104">
        <f>(ROUND((G148-G136)/G136*100,2))</f>
        <v>22.24</v>
      </c>
      <c r="J148" s="105">
        <v>908635</v>
      </c>
      <c r="K148" s="104">
        <f>ROUND((J148-J147)/J147*100,2)</f>
        <v>-29.58</v>
      </c>
      <c r="L148" s="104">
        <f>ROUND((J148-J136)/J136*100,2)</f>
        <v>2.4500000000000002</v>
      </c>
      <c r="M148" s="103">
        <v>2828</v>
      </c>
      <c r="N148" s="104">
        <f>ROUND((M148-M147)/M147*100,2)</f>
        <v>-32.07</v>
      </c>
      <c r="O148" s="104">
        <f>ROUND((M148-M136)/M136*100,2)</f>
        <v>12.62</v>
      </c>
      <c r="P148" s="105">
        <v>2629</v>
      </c>
      <c r="Q148" s="104">
        <f>ROUND((P148-P147)/P147*100,2)</f>
        <v>-30.71</v>
      </c>
      <c r="R148" s="106">
        <f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>ROUND((G149-G148)/G148*100,2)</f>
        <v>-11.43</v>
      </c>
      <c r="I149" s="104">
        <f>(ROUND((G149-G137)/G137*100,2))</f>
        <v>-41.86</v>
      </c>
      <c r="J149" s="105">
        <v>987232</v>
      </c>
      <c r="K149" s="104">
        <f>ROUND((J149-J148)/J148*100,2)</f>
        <v>8.65</v>
      </c>
      <c r="L149" s="104">
        <f>ROUND((J149-J137)/J137*100,2)</f>
        <v>-24.53</v>
      </c>
      <c r="M149" s="103">
        <v>2972</v>
      </c>
      <c r="N149" s="104">
        <f>ROUND((M149-M148)/M148*100,2)</f>
        <v>5.09</v>
      </c>
      <c r="O149" s="104">
        <f>ROUND((M149-M137)/M137*100,2)</f>
        <v>-36.18</v>
      </c>
      <c r="P149" s="105">
        <v>3182</v>
      </c>
      <c r="Q149" s="104">
        <f>ROUND((P149-P148)/P148*100,2)</f>
        <v>21.03</v>
      </c>
      <c r="R149" s="106">
        <f>ROUND((P149-P137)/P137*100,2)</f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166</v>
      </c>
      <c r="G150" s="103">
        <v>5433245</v>
      </c>
      <c r="H150" s="104">
        <f>ROUND((G150-G149)/G149*100,2)</f>
        <v>43.1</v>
      </c>
      <c r="I150" s="104">
        <f>(ROUND((G150-G138)/G138*100,2))</f>
        <v>57.73</v>
      </c>
      <c r="J150" s="105">
        <v>1131928</v>
      </c>
      <c r="K150" s="104">
        <f>ROUND((J150-J149)/J149*100,2)</f>
        <v>14.66</v>
      </c>
      <c r="L150" s="104">
        <f>ROUND((J150-J138)/J138*100,2)</f>
        <v>34.49</v>
      </c>
      <c r="M150" s="103">
        <v>4515</v>
      </c>
      <c r="N150" s="104">
        <f>ROUND((M150-M149)/M149*100,2)</f>
        <v>51.92</v>
      </c>
      <c r="O150" s="104">
        <f>ROUND((M150-M138)/M138*100,2)</f>
        <v>52.33</v>
      </c>
      <c r="P150" s="105">
        <v>3360</v>
      </c>
      <c r="Q150" s="104">
        <f>ROUND((P150-P149)/P149*100,2)</f>
        <v>5.59</v>
      </c>
      <c r="R150" s="106">
        <f>ROUND((P150-P138)/P138*100,2)</f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86" customFormat="1" ht="18.75" customHeight="1" x14ac:dyDescent="0.25">
      <c r="A151" s="77"/>
      <c r="B151" s="112" t="s">
        <v>164</v>
      </c>
      <c r="C151" s="113"/>
      <c r="D151" s="78">
        <f>M151/G151*100</f>
        <v>7.3359772172253895E-2</v>
      </c>
      <c r="E151" s="79">
        <f>P151/J151*100</f>
        <v>0.30024403946686479</v>
      </c>
      <c r="F151" s="87">
        <f>22+16+21+20</f>
        <v>79</v>
      </c>
      <c r="G151" s="80">
        <f>G147+G148+G149+G150</f>
        <v>19735612</v>
      </c>
      <c r="H151" s="25" t="s">
        <v>14</v>
      </c>
      <c r="I151" s="81">
        <f>(G151-G152)/G152*100</f>
        <v>1.0443830409007915</v>
      </c>
      <c r="J151" s="82">
        <f>J147+J148+J149+J150</f>
        <v>4318154</v>
      </c>
      <c r="K151" s="25" t="s">
        <v>14</v>
      </c>
      <c r="L151" s="81">
        <f>(J151-J152)/J152*100</f>
        <v>3.6175090548106996</v>
      </c>
      <c r="M151" s="80">
        <f>M147+M148+M149+M150</f>
        <v>14478</v>
      </c>
      <c r="N151" s="25" t="s">
        <v>14</v>
      </c>
      <c r="O151" s="81">
        <f>(M151-M152)/M152*100</f>
        <v>1.5714887049249333</v>
      </c>
      <c r="P151" s="82">
        <f>P147+P148+P149+P150</f>
        <v>12965</v>
      </c>
      <c r="Q151" s="25" t="s">
        <v>14</v>
      </c>
      <c r="R151" s="83">
        <f>(P151-P152)/P152*100</f>
        <v>15.142095914742452</v>
      </c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</row>
    <row r="152" spans="1:49" s="52" customFormat="1" ht="14.1" customHeight="1" thickBot="1" x14ac:dyDescent="0.3">
      <c r="A152" s="49"/>
      <c r="B152" s="114" t="s">
        <v>165</v>
      </c>
      <c r="C152" s="115"/>
      <c r="D152" s="67">
        <f>M152/G152*100</f>
        <v>7.2979071328773584E-2</v>
      </c>
      <c r="E152" s="68">
        <f>P152/J152*100</f>
        <v>0.27019257579909572</v>
      </c>
      <c r="F152" s="69">
        <f>16+20+24+17</f>
        <v>77</v>
      </c>
      <c r="G152" s="70">
        <f>G135+G136+G137+G138</f>
        <v>19531627</v>
      </c>
      <c r="H152" s="97" t="s">
        <v>14</v>
      </c>
      <c r="I152" s="71">
        <f>(G152-G123-G124-G125-G126)/(G123+G124+G125+G126)*100</f>
        <v>-9.9980227019255175</v>
      </c>
      <c r="J152" s="72">
        <f>J135+J136+J137+J138</f>
        <v>4167398</v>
      </c>
      <c r="K152" s="97" t="s">
        <v>14</v>
      </c>
      <c r="L152" s="71">
        <f>(J152-J123-J124-J125-J126)/(J123+J124+J125+J126)*100</f>
        <v>-8.8214032855291258</v>
      </c>
      <c r="M152" s="70">
        <f>M135+M136+M137+M138</f>
        <v>14254</v>
      </c>
      <c r="N152" s="97" t="s">
        <v>14</v>
      </c>
      <c r="O152" s="71">
        <f>(M152-M123-M124-M125-M126)/(M123+M124+M125+M126)*100</f>
        <v>-2.8555850882573437</v>
      </c>
      <c r="P152" s="72">
        <f>P135+P136+P137+P138</f>
        <v>11260</v>
      </c>
      <c r="Q152" s="97" t="s">
        <v>14</v>
      </c>
      <c r="R152" s="73">
        <f>(P152-P123-P124-P125-P126)/(P123+P124+P125+P126)*100</f>
        <v>-3.7771321141685181</v>
      </c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</row>
    <row r="153" spans="1:49" s="52" customFormat="1" ht="14.1" customHeight="1" x14ac:dyDescent="0.25">
      <c r="A153" s="49"/>
      <c r="B153" s="62"/>
      <c r="C153" s="62"/>
      <c r="D153" s="54"/>
      <c r="E153" s="54"/>
      <c r="F153" s="63"/>
      <c r="G153" s="64"/>
      <c r="H153" s="65"/>
      <c r="I153" s="66"/>
      <c r="J153" s="64"/>
      <c r="K153" s="65"/>
      <c r="L153" s="66"/>
      <c r="M153" s="64"/>
      <c r="N153" s="65"/>
      <c r="O153" s="66"/>
      <c r="P153" s="64"/>
      <c r="Q153" s="65"/>
      <c r="R153" s="66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</row>
    <row r="154" spans="1:49" ht="13.5" customHeight="1" x14ac:dyDescent="0.25">
      <c r="A154" s="1"/>
      <c r="B154" s="41" t="s">
        <v>60</v>
      </c>
      <c r="C154" s="42" t="s">
        <v>122</v>
      </c>
      <c r="D154" s="43"/>
      <c r="E154" s="44"/>
      <c r="F154" s="44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5" x14ac:dyDescent="0.25">
      <c r="A155" s="1"/>
      <c r="B155" s="41" t="s">
        <v>61</v>
      </c>
      <c r="C155" s="42" t="s">
        <v>62</v>
      </c>
      <c r="D155" s="43"/>
      <c r="E155" s="44"/>
      <c r="F155" s="44"/>
      <c r="G155" s="44"/>
      <c r="H155" s="44"/>
      <c r="I155" s="44"/>
      <c r="J155" s="46"/>
      <c r="K155" s="46"/>
      <c r="L155" s="46"/>
      <c r="M155" s="46"/>
      <c r="N155" s="46"/>
      <c r="O155" s="46"/>
      <c r="P155" s="46"/>
      <c r="Q155" s="46"/>
      <c r="R155" s="46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3.5" customHeight="1" x14ac:dyDescent="0.25">
      <c r="A156" s="1"/>
      <c r="B156" s="48" t="s">
        <v>116</v>
      </c>
      <c r="C156" s="1" t="s">
        <v>117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3.5" customHeight="1" x14ac:dyDescent="0.25">
      <c r="A157" s="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3.5" customHeight="1" x14ac:dyDescent="0.25">
      <c r="A158" s="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5.25" customHeight="1" x14ac:dyDescent="0.25">
      <c r="A159" s="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3.5" customHeight="1" x14ac:dyDescent="0.25">
      <c r="A160" s="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3.5" customHeight="1" x14ac:dyDescent="0.25">
      <c r="A161" s="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3.5" customHeight="1" x14ac:dyDescent="0.25">
      <c r="A162" s="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8" customHeight="1" x14ac:dyDescent="0.25"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5.75" customHeight="1" x14ac:dyDescent="0.25"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5.75" customHeight="1" x14ac:dyDescent="0.25"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0.35" customHeight="1" x14ac:dyDescent="0.25"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5.75" customHeight="1" x14ac:dyDescent="0.25"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70" spans="1:49" ht="7.35" customHeight="1" x14ac:dyDescent="0.25"/>
    <row r="171" spans="1:49" ht="15.75" customHeight="1" x14ac:dyDescent="0.25"/>
    <row r="172" spans="1:49" ht="17.850000000000001" customHeight="1" x14ac:dyDescent="0.25"/>
    <row r="173" spans="1:49" ht="17.100000000000001" customHeight="1" x14ac:dyDescent="0.25"/>
    <row r="174" spans="1:49" ht="7.7" customHeight="1" x14ac:dyDescent="0.25"/>
    <row r="175" spans="1:49" ht="17.100000000000001" customHeight="1" x14ac:dyDescent="0.25"/>
    <row r="176" spans="1:49" ht="17.100000000000001" customHeight="1" x14ac:dyDescent="0.25"/>
    <row r="177" ht="17.100000000000001" customHeight="1" x14ac:dyDescent="0.25"/>
    <row r="178" ht="8.85" customHeight="1" x14ac:dyDescent="0.25"/>
    <row r="179" ht="14.25" customHeight="1" x14ac:dyDescent="0.25"/>
    <row r="180" ht="16.5" customHeight="1" x14ac:dyDescent="0.25"/>
    <row r="181" ht="12.75" customHeight="1" x14ac:dyDescent="0.25"/>
    <row r="182" ht="11.1" customHeight="1" x14ac:dyDescent="0.25"/>
    <row r="183" ht="10.7" customHeight="1" x14ac:dyDescent="0.25"/>
    <row r="184" ht="14.1" customHeight="1" x14ac:dyDescent="0.25"/>
  </sheetData>
  <protectedRanges>
    <protectedRange sqref="A126:XFD134 A153:XFD156 A151:G152 I151:J152 L151:M152 O151:P152 R151:XFD152 A135:A150 C135:XFD150" name="範圍1"/>
  </protectedRanges>
  <mergeCells count="10">
    <mergeCell ref="B151:C151"/>
    <mergeCell ref="B152:C152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2024-05-16T07:01:29Z</cp:lastPrinted>
  <dcterms:created xsi:type="dcterms:W3CDTF">1998-09-21T15:00:50Z</dcterms:created>
  <dcterms:modified xsi:type="dcterms:W3CDTF">2024-05-16T07:01:30Z</dcterms:modified>
  <dc:language>zh-TW</dc:language>
</cp:coreProperties>
</file>