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15576" windowHeight="11016"/>
  </bookViews>
  <sheets>
    <sheet name="附表1 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'附表1 '!$A$1:$E$63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M7" i="4" l="1"/>
  <c r="AM6" i="4"/>
  <c r="AM5" i="4"/>
  <c r="AS4" i="4"/>
  <c r="AP4" i="4"/>
  <c r="AM4" i="4"/>
  <c r="AS3" i="4"/>
  <c r="AP3" i="4"/>
  <c r="AM3" i="4"/>
  <c r="AW87" i="3"/>
  <c r="AV87" i="3"/>
  <c r="AU87" i="3"/>
  <c r="AW86" i="3"/>
  <c r="AV86" i="3"/>
  <c r="AU86" i="3"/>
  <c r="AW85" i="3"/>
  <c r="AV85" i="3"/>
  <c r="AU85" i="3"/>
  <c r="AW84" i="3"/>
  <c r="AV84" i="3"/>
  <c r="AU84" i="3"/>
  <c r="AW83" i="3"/>
  <c r="AV83" i="3"/>
  <c r="AU83" i="3"/>
  <c r="AW82" i="3"/>
  <c r="AV82" i="3"/>
  <c r="AU82" i="3"/>
  <c r="AW81" i="3"/>
  <c r="AV81" i="3"/>
  <c r="AU81" i="3"/>
  <c r="AW80" i="3"/>
  <c r="AV80" i="3"/>
  <c r="AU80" i="3"/>
  <c r="AW58" i="3"/>
  <c r="AV58" i="3"/>
  <c r="AU58" i="3"/>
  <c r="AW57" i="3"/>
  <c r="AV57" i="3"/>
  <c r="AU57" i="3"/>
  <c r="AW56" i="3"/>
  <c r="AV56" i="3"/>
  <c r="AU56" i="3"/>
  <c r="AW55" i="3"/>
  <c r="AV55" i="3"/>
  <c r="AU55" i="3"/>
  <c r="AW54" i="3"/>
  <c r="AV54" i="3"/>
  <c r="AU54" i="3"/>
  <c r="AW53" i="3"/>
  <c r="AV53" i="3"/>
  <c r="AU53" i="3"/>
  <c r="AW52" i="3"/>
  <c r="AV52" i="3"/>
  <c r="AU52" i="3"/>
  <c r="AW51" i="3"/>
  <c r="AV51" i="3"/>
  <c r="AU51" i="3"/>
  <c r="AW50" i="3"/>
  <c r="AV50" i="3"/>
  <c r="AU50" i="3"/>
  <c r="AW49" i="3"/>
  <c r="AV49" i="3"/>
  <c r="AU49" i="3"/>
  <c r="AW48" i="3"/>
  <c r="AV48" i="3"/>
  <c r="AU48" i="3"/>
  <c r="AW47" i="3"/>
  <c r="AV47" i="3"/>
  <c r="AU47" i="3"/>
  <c r="AW46" i="3"/>
  <c r="AV46" i="3"/>
  <c r="AU46" i="3"/>
  <c r="AW45" i="3"/>
  <c r="AV45" i="3"/>
  <c r="AU45" i="3"/>
  <c r="AW44" i="3"/>
  <c r="AV44" i="3"/>
  <c r="AU44" i="3"/>
  <c r="AW43" i="3"/>
  <c r="AV43" i="3"/>
  <c r="AU43" i="3"/>
  <c r="AW42" i="3"/>
  <c r="AV42" i="3"/>
  <c r="AU42" i="3"/>
  <c r="AW41" i="3"/>
  <c r="AV41" i="3"/>
  <c r="AU41" i="3"/>
  <c r="AW40" i="3"/>
  <c r="AV40" i="3"/>
  <c r="AU40" i="3"/>
  <c r="AW39" i="3"/>
  <c r="AV39" i="3"/>
  <c r="AU39" i="3"/>
  <c r="AN39" i="3"/>
  <c r="AM39" i="3"/>
  <c r="AL39" i="3"/>
  <c r="AW38" i="3"/>
  <c r="AV38" i="3"/>
  <c r="AU38" i="3"/>
  <c r="AN38" i="3"/>
  <c r="AM38" i="3"/>
  <c r="AL38" i="3"/>
  <c r="AW37" i="3"/>
  <c r="AV37" i="3"/>
  <c r="AU37" i="3"/>
  <c r="AN37" i="3"/>
  <c r="AM37" i="3"/>
  <c r="AL37" i="3"/>
  <c r="AW36" i="3"/>
  <c r="AV36" i="3"/>
  <c r="AU36" i="3"/>
  <c r="AN36" i="3"/>
  <c r="AM36" i="3"/>
  <c r="AL36" i="3"/>
  <c r="AN35" i="3"/>
  <c r="AM35" i="3"/>
  <c r="AL35" i="3"/>
  <c r="AW34" i="3"/>
  <c r="AV34" i="3"/>
  <c r="AU34" i="3"/>
  <c r="AN34" i="3"/>
  <c r="AM34" i="3"/>
  <c r="AL34" i="3"/>
  <c r="AW33" i="3"/>
  <c r="AV33" i="3"/>
  <c r="AU33" i="3"/>
  <c r="AN33" i="3"/>
  <c r="AM33" i="3"/>
  <c r="AL33" i="3"/>
  <c r="AW32" i="3"/>
  <c r="AV32" i="3"/>
  <c r="AU32" i="3"/>
  <c r="AN32" i="3"/>
  <c r="AM32" i="3"/>
  <c r="AL32" i="3"/>
  <c r="AW31" i="3"/>
  <c r="AV31" i="3"/>
  <c r="AU31" i="3"/>
  <c r="AN31" i="3"/>
  <c r="AM31" i="3"/>
  <c r="AL31" i="3"/>
  <c r="AW30" i="3"/>
  <c r="AV30" i="3"/>
  <c r="AU30" i="3"/>
  <c r="AW29" i="3"/>
  <c r="AV29" i="3"/>
  <c r="AU29" i="3"/>
  <c r="AW28" i="3"/>
  <c r="AV28" i="3"/>
  <c r="AU28" i="3"/>
  <c r="AW27" i="3"/>
  <c r="AV27" i="3"/>
  <c r="AU27" i="3"/>
  <c r="AW26" i="3"/>
  <c r="AV26" i="3"/>
  <c r="AU26" i="3"/>
  <c r="AW25" i="3"/>
  <c r="AV25" i="3"/>
  <c r="AU25" i="3"/>
  <c r="AW24" i="3"/>
  <c r="AV24" i="3"/>
  <c r="AU24" i="3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U6" i="3"/>
  <c r="AW5" i="3"/>
  <c r="AV5" i="3"/>
  <c r="AU5" i="3"/>
  <c r="AW4" i="3"/>
  <c r="AV4" i="3"/>
  <c r="AU4" i="3"/>
  <c r="AW3" i="3"/>
  <c r="AV3" i="3"/>
  <c r="AU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G14" i="2"/>
  <c r="F14" i="2"/>
  <c r="F13" i="2"/>
  <c r="G13" i="2" s="1"/>
  <c r="F12" i="2"/>
  <c r="G12" i="2" s="1"/>
  <c r="G11" i="2"/>
  <c r="F11" i="2"/>
  <c r="F10" i="2"/>
  <c r="G10" i="2" s="1"/>
  <c r="F9" i="2"/>
  <c r="G8" i="2"/>
  <c r="F8" i="2"/>
  <c r="F7" i="2"/>
  <c r="G7" i="2" s="1"/>
  <c r="E60" i="1"/>
  <c r="D58" i="1"/>
  <c r="D62" i="1" s="1"/>
  <c r="D63" i="1" s="1"/>
  <c r="C58" i="1"/>
  <c r="C62" i="1" s="1"/>
  <c r="C63" i="1" s="1"/>
  <c r="A3" i="1"/>
  <c r="E58" i="1" l="1"/>
  <c r="D59" i="1"/>
  <c r="C59" i="1" l="1"/>
  <c r="E62" i="1"/>
  <c r="E63" i="1" s="1"/>
  <c r="E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H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<sst xmlns="http://schemas.openxmlformats.org/spreadsheetml/2006/main" count="302" uniqueCount="229">
  <si>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</si>
  <si>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</si>
  <si>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</si>
  <si>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</si>
  <si>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</si>
  <si>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</si>
  <si>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</si>
  <si>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</si>
  <si>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</si>
  <si>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</si>
  <si>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</si>
  <si>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</si>
  <si>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</si>
  <si>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</si>
  <si>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</si>
  <si>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</si>
  <si>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</si>
  <si>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</si>
  <si>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</si>
  <si>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</si>
  <si>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</si>
  <si>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</si>
  <si>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</si>
  <si>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</si>
  <si>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</si>
  <si>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</si>
  <si>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</si>
  <si>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</si>
  <si>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</si>
  <si>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</si>
  <si>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</si>
  <si>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</si>
  <si>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</si>
  <si>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</si>
  <si>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 xml:space="preserve">  (一)店頭市場(OTC)</t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</si>
  <si>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</si>
  <si>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</si>
  <si>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</si>
  <si>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</si>
  <si>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</si>
  <si>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</si>
  <si>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</si>
  <si>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</si>
  <si>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</si>
  <si>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</si>
  <si>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</si>
  <si>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</si>
  <si>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</si>
  <si>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</si>
  <si>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</si>
  <si>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</si>
  <si>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</si>
  <si>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106年4月</t>
    <phoneticPr fontId="4" type="noConversion"/>
  </si>
  <si>
    <t>金  額</t>
    <phoneticPr fontId="3" type="noConversion"/>
  </si>
  <si>
    <t>比  重</t>
    <phoneticPr fontId="3" type="noConversion"/>
  </si>
  <si>
    <t>106年3月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</si>
  <si>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</si>
  <si>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</si>
  <si>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</si>
  <si>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</si>
  <si>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</si>
  <si>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</si>
  <si>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</si>
  <si>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</si>
  <si>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</si>
  <si>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</si>
  <si>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</si>
  <si>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</si>
  <si>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</si>
  <si>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</si>
  <si>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</si>
  <si>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</si>
  <si>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</si>
  <si>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</si>
  <si>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</si>
  <si>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</si>
  <si>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</si>
  <si>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</si>
  <si>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</si>
  <si>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</si>
  <si>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</si>
  <si>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</si>
  <si>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</si>
  <si>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</si>
  <si>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</si>
  <si>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</si>
  <si>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</si>
  <si>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</si>
  <si>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</si>
  <si>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</si>
  <si>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</si>
  <si>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</si>
  <si>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</si>
  <si>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</si>
  <si>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</si>
  <si>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</si>
  <si>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</si>
  <si>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</si>
  <si>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</si>
  <si>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</si>
  <si>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</si>
  <si>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</si>
  <si>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</si>
  <si>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</si>
  <si>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</si>
  <si>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</si>
  <si>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</si>
  <si>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</si>
  <si>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</si>
  <si>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</si>
  <si>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</si>
  <si>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</si>
  <si>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</si>
  <si>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</si>
  <si>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</si>
  <si>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</si>
  <si>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</si>
  <si>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</si>
  <si>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</si>
  <si>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</si>
  <si>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</si>
  <si>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</si>
  <si>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</si>
  <si>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</si>
  <si>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</si>
  <si>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</si>
  <si>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</si>
  <si>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</si>
  <si>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</si>
  <si>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</si>
  <si>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</si>
  <si>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</si>
  <si>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</si>
  <si>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</si>
  <si>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</si>
  <si>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</si>
  <si>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</si>
  <si>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</si>
  <si>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</si>
  <si>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</si>
  <si>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</si>
  <si>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</si>
  <si>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</si>
  <si>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</si>
  <si>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</si>
  <si>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</si>
  <si>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</si>
  <si>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</si>
  <si>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</si>
  <si>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</si>
  <si>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</si>
  <si>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</si>
  <si>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</si>
  <si>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</si>
  <si>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</si>
  <si>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</si>
  <si>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</si>
  <si>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</si>
  <si>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</si>
  <si>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</si>
  <si>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</si>
  <si>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</si>
  <si>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</si>
  <si>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</si>
  <si>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</si>
  <si>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</si>
  <si>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</si>
  <si>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</si>
  <si>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</si>
  <si>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</si>
  <si>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</si>
  <si>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</si>
  <si>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</si>
  <si>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</si>
  <si>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</si>
  <si>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</si>
  <si>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</si>
  <si>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</si>
  <si>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</si>
  <si>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</si>
  <si>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</si>
  <si>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</si>
  <si>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</si>
  <si>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</si>
  <si>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</si>
  <si>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</si>
  <si>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</si>
  <si>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</si>
  <si>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</si>
  <si>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</si>
  <si>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</si>
  <si>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</si>
  <si>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</si>
  <si>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</si>
  <si>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</si>
  <si>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</si>
  <si>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</si>
  <si>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</si>
  <si>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</si>
  <si>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  <phoneticPr fontId="3" type="noConversion"/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</si>
  <si>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</si>
  <si>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</si>
  <si>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</si>
  <si>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</si>
  <si>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</si>
  <si>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</si>
  <si>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</si>
  <si>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</si>
  <si>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</si>
  <si>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</si>
  <si>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</si>
  <si>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</si>
  <si>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</si>
  <si>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</si>
  <si>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4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</si>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</sst>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835484982122147E-2"/>
          <c:y val="0.1136091901555783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附圖1!$AI$2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5690589508104463E-2"/>
                  <c:y val="-2.85701243866255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2890923292628998E-2"/>
                  <c:y val="-4.79257484118832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5116848841214625E-2"/>
                  <c:y val="-5.1790482711400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574531464528118E-2"/>
                  <c:y val="-3.24348586861424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6968576709796672E-3"/>
                  <c:y val="-2.70531400966183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附圖1!$AO$15:$AO$54</c:f>
              <c:strCache>
                <c:ptCount val="40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</c:strCache>
            </c:strRef>
          </c:cat>
          <c:val>
            <c:numRef>
              <c:f>附圖1!$AL$15:$AL$54</c:f>
              <c:numCache>
                <c:formatCode>#,##0_);[Red]\(#,##0\)</c:formatCode>
                <c:ptCount val="40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附圖1!$AJ$2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7.2645678994377088E-3"/>
                  <c:y val="4.3119175320476249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49324911095908E-2"/>
                  <c:y val="3.06622541747498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68576709796672E-3"/>
                  <c:y val="-7.7294685990338162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4.580166609608581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66766607962E-2"/>
                  <c:y val="2.67016622922134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5937192231746467E-3"/>
                  <c:y val="-2.88257446080109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4697580547348401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9574861367837338E-2"/>
                  <c:y val="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附圖1!$AO$15:$AO$54</c:f>
              <c:strCache>
                <c:ptCount val="40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</c:strCache>
            </c:strRef>
          </c:cat>
          <c:val>
            <c:numRef>
              <c:f>附圖1!$AM$15:$AM$54</c:f>
              <c:numCache>
                <c:formatCode>#,##0_);[Red]\(#,##0\)</c:formatCode>
                <c:ptCount val="40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附圖1!$AK$2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7.3937153419593345E-3"/>
                  <c:y val="-2.51207729468599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附圖1!$AO$15:$AO$54</c:f>
              <c:strCache>
                <c:ptCount val="40"/>
                <c:pt idx="0">
                  <c:v>103/1</c:v>
                </c:pt>
                <c:pt idx="3">
                  <c:v>103/4</c:v>
                </c:pt>
                <c:pt idx="6">
                  <c:v>103/7</c:v>
                </c:pt>
                <c:pt idx="9">
                  <c:v>103/10</c:v>
                </c:pt>
                <c:pt idx="12">
                  <c:v>104/1</c:v>
                </c:pt>
                <c:pt idx="15">
                  <c:v>104/4</c:v>
                </c:pt>
                <c:pt idx="18">
                  <c:v>104/7</c:v>
                </c:pt>
                <c:pt idx="21">
                  <c:v>104/10</c:v>
                </c:pt>
                <c:pt idx="24">
                  <c:v>105/1</c:v>
                </c:pt>
                <c:pt idx="27">
                  <c:v>105/4</c:v>
                </c:pt>
                <c:pt idx="30">
                  <c:v>105/7</c:v>
                </c:pt>
                <c:pt idx="33">
                  <c:v>105/10</c:v>
                </c:pt>
                <c:pt idx="36">
                  <c:v>106/1</c:v>
                </c:pt>
                <c:pt idx="39">
                  <c:v>106/4</c:v>
                </c:pt>
              </c:strCache>
            </c:strRef>
          </c:cat>
          <c:val>
            <c:numRef>
              <c:f>附圖1!$AN$15:$AN$54</c:f>
              <c:numCache>
                <c:formatCode>#,##0_);[Red]\(#,##0\)</c:formatCode>
                <c:ptCount val="40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65408"/>
        <c:axId val="101266944"/>
      </c:lineChart>
      <c:catAx>
        <c:axId val="101265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266944"/>
        <c:crossesAt val="0"/>
        <c:auto val="1"/>
        <c:lblAlgn val="ctr"/>
        <c:lblOffset val="100"/>
        <c:tickMarkSkip val="1"/>
        <c:noMultiLvlLbl val="1"/>
      </c:catAx>
      <c:valAx>
        <c:axId val="10126694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26540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44.53%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225233267079E-2"/>
                  <c:y val="0.4180577427821522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55.47%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附圖2!$AO$3:$AO$4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附圖2!$AP$3:$AP$4</c:f>
              <c:numCache>
                <c:formatCode>0.00_ </c:formatCode>
                <c:ptCount val="2"/>
                <c:pt idx="0">
                  <c:v>44.526578482193898</c:v>
                </c:pt>
                <c:pt idx="1">
                  <c:v>55.473421517806102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 73.53%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銀行在台分行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26.47%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附圖2!$AR$3:$AR$4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附圖2!$AS$3:$AS$4</c:f>
              <c:numCache>
                <c:formatCode>0.00_ </c:formatCode>
                <c:ptCount val="2"/>
                <c:pt idx="0">
                  <c:v>73.529104078698936</c:v>
                </c:pt>
                <c:pt idx="1">
                  <c:v>26.470895921301064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-4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106年4月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6.09</v>
          </cell>
        </row>
        <row r="18">
          <cell r="E18">
            <v>89.77</v>
          </cell>
        </row>
        <row r="30">
          <cell r="E30">
            <v>4.0199999999999996</v>
          </cell>
        </row>
        <row r="33">
          <cell r="E33">
            <v>0.09</v>
          </cell>
        </row>
        <row r="37">
          <cell r="E37">
            <v>0.03</v>
          </cell>
        </row>
        <row r="59">
          <cell r="C59">
            <v>55.473421517806102</v>
          </cell>
          <cell r="D59">
            <v>44.526578482193898</v>
          </cell>
        </row>
      </sheetData>
      <sheetData sheetId="13"/>
      <sheetData sheetId="14"/>
      <sheetData sheetId="15"/>
      <sheetData sheetId="16">
        <row r="50">
          <cell r="O50">
            <v>73.529104078698936</v>
          </cell>
        </row>
        <row r="86">
          <cell r="O86">
            <v>26.470895921301064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F1" sqref="F1"/>
    </sheetView>
  </sheetViews>
  <sheetFormatPr defaultColWidth="8.81640625" defaultRowHeight="16.2"/>
  <cols>
    <col min="1" max="1" width="48.453125" style="2" customWidth="1"/>
    <col min="2" max="2" width="17.26953125" style="3" customWidth="1"/>
    <col min="3" max="3" width="20.26953125" style="3" customWidth="1"/>
    <col min="4" max="4" width="18.08984375" style="3" customWidth="1"/>
    <col min="5" max="5" width="16.7265625" style="67" customWidth="1"/>
    <col min="6" max="16384" width="8.8164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106年4月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133790</v>
      </c>
      <c r="C7" s="16">
        <v>502116</v>
      </c>
      <c r="D7" s="17">
        <v>635906</v>
      </c>
      <c r="E7" s="18">
        <v>6.09</v>
      </c>
    </row>
    <row r="8" spans="1:5" s="9" customFormat="1" ht="28.2" customHeight="1">
      <c r="A8" s="19" t="s">
        <v>10</v>
      </c>
      <c r="B8" s="20">
        <v>133396</v>
      </c>
      <c r="C8" s="20">
        <v>88706</v>
      </c>
      <c r="D8" s="20">
        <v>222102</v>
      </c>
      <c r="E8" s="21">
        <v>2.13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132873</v>
      </c>
      <c r="C10" s="20">
        <v>78717</v>
      </c>
      <c r="D10" s="20">
        <v>211590</v>
      </c>
      <c r="E10" s="22">
        <v>2.0299999999999998</v>
      </c>
    </row>
    <row r="11" spans="1:5" s="9" customFormat="1" ht="24" hidden="1" customHeight="1">
      <c r="A11" s="19" t="s">
        <v>13</v>
      </c>
      <c r="B11" s="20">
        <v>0</v>
      </c>
      <c r="C11" s="20">
        <v>0</v>
      </c>
      <c r="D11" s="20">
        <v>0</v>
      </c>
      <c r="E11" s="20">
        <v>0</v>
      </c>
    </row>
    <row r="12" spans="1:5" s="9" customFormat="1" ht="24" hidden="1" customHeight="1">
      <c r="A12" s="19" t="s">
        <v>14</v>
      </c>
      <c r="B12" s="20">
        <v>523</v>
      </c>
      <c r="C12" s="20">
        <v>9989</v>
      </c>
      <c r="D12" s="20">
        <v>10512</v>
      </c>
      <c r="E12" s="22">
        <v>0.1</v>
      </c>
    </row>
    <row r="13" spans="1:5" s="9" customFormat="1" ht="25.2" customHeight="1" thickBot="1">
      <c r="A13" s="19" t="s">
        <v>15</v>
      </c>
      <c r="B13" s="20">
        <v>394</v>
      </c>
      <c r="C13" s="20">
        <v>413410</v>
      </c>
      <c r="D13" s="20">
        <v>413804</v>
      </c>
      <c r="E13" s="22">
        <v>3.96</v>
      </c>
    </row>
    <row r="14" spans="1:5" s="9" customFormat="1" ht="24" hidden="1" customHeight="1">
      <c r="A14" s="19" t="s">
        <v>16</v>
      </c>
      <c r="B14" s="20">
        <v>0</v>
      </c>
      <c r="C14" s="20">
        <v>221130</v>
      </c>
      <c r="D14" s="20">
        <v>221130</v>
      </c>
      <c r="E14" s="22">
        <v>2.12</v>
      </c>
    </row>
    <row r="15" spans="1:5" s="9" customFormat="1" ht="24" hidden="1" customHeight="1">
      <c r="A15" s="19" t="s">
        <v>17</v>
      </c>
      <c r="B15" s="20">
        <v>0</v>
      </c>
      <c r="C15" s="20">
        <v>191418</v>
      </c>
      <c r="D15" s="20">
        <v>191418</v>
      </c>
      <c r="E15" s="22">
        <v>1.83</v>
      </c>
    </row>
    <row r="16" spans="1:5" s="9" customFormat="1" ht="24" hidden="1" customHeight="1">
      <c r="A16" s="19" t="s">
        <v>18</v>
      </c>
      <c r="B16" s="20">
        <v>0</v>
      </c>
      <c r="C16" s="20">
        <v>544</v>
      </c>
      <c r="D16" s="20">
        <v>544</v>
      </c>
      <c r="E16" s="23">
        <v>0</v>
      </c>
    </row>
    <row r="17" spans="1:5" s="9" customFormat="1" ht="24" hidden="1" customHeight="1">
      <c r="A17" s="24" t="s">
        <v>19</v>
      </c>
      <c r="B17" s="25">
        <v>394</v>
      </c>
      <c r="C17" s="25">
        <v>318</v>
      </c>
      <c r="D17" s="25">
        <v>712</v>
      </c>
      <c r="E17" s="23">
        <v>0.01</v>
      </c>
    </row>
    <row r="18" spans="1:5" s="9" customFormat="1" ht="30" customHeight="1" thickBot="1">
      <c r="A18" s="26" t="s">
        <v>20</v>
      </c>
      <c r="B18" s="15">
        <v>5238340</v>
      </c>
      <c r="C18" s="16">
        <v>4129240</v>
      </c>
      <c r="D18" s="17">
        <v>9367580</v>
      </c>
      <c r="E18" s="18">
        <v>89.77</v>
      </c>
    </row>
    <row r="19" spans="1:5" s="9" customFormat="1" ht="30" customHeight="1">
      <c r="A19" s="27" t="s">
        <v>21</v>
      </c>
      <c r="B19" s="20">
        <v>5238340</v>
      </c>
      <c r="C19" s="20">
        <v>4103619</v>
      </c>
      <c r="D19" s="20">
        <v>9341959</v>
      </c>
      <c r="E19" s="22">
        <v>89.52</v>
      </c>
    </row>
    <row r="20" spans="1:5" s="9" customFormat="1" ht="24" hidden="1" customHeight="1">
      <c r="A20" s="19" t="s">
        <v>22</v>
      </c>
      <c r="B20" s="20">
        <v>157609</v>
      </c>
      <c r="C20" s="20">
        <v>740305</v>
      </c>
      <c r="D20" s="20">
        <v>897914</v>
      </c>
      <c r="E20" s="22">
        <v>8.6</v>
      </c>
    </row>
    <row r="21" spans="1:5" s="9" customFormat="1" ht="24" hidden="1" customHeight="1">
      <c r="A21" s="19" t="s">
        <v>23</v>
      </c>
      <c r="B21" s="20">
        <v>4982337</v>
      </c>
      <c r="C21" s="20">
        <v>2857549</v>
      </c>
      <c r="D21" s="20">
        <v>7839886</v>
      </c>
      <c r="E21" s="22">
        <v>75.13</v>
      </c>
    </row>
    <row r="22" spans="1:5" s="9" customFormat="1" ht="24" hidden="1" customHeight="1">
      <c r="A22" s="19" t="s">
        <v>24</v>
      </c>
      <c r="B22" s="20">
        <v>51722</v>
      </c>
      <c r="C22" s="20">
        <v>3038</v>
      </c>
      <c r="D22" s="20">
        <v>54760</v>
      </c>
      <c r="E22" s="22">
        <v>0.53</v>
      </c>
    </row>
    <row r="23" spans="1:5" s="9" customFormat="1" ht="24" hidden="1" customHeight="1">
      <c r="A23" s="19" t="s">
        <v>25</v>
      </c>
      <c r="B23" s="20">
        <v>23988</v>
      </c>
      <c r="C23" s="20">
        <v>255813</v>
      </c>
      <c r="D23" s="20">
        <v>279801</v>
      </c>
      <c r="E23" s="22">
        <v>2.68</v>
      </c>
    </row>
    <row r="24" spans="1:5" s="9" customFormat="1" ht="24" hidden="1" customHeight="1">
      <c r="A24" s="19" t="s">
        <v>26</v>
      </c>
      <c r="B24" s="20">
        <v>22684</v>
      </c>
      <c r="C24" s="20">
        <v>246914</v>
      </c>
      <c r="D24" s="20">
        <v>269598</v>
      </c>
      <c r="E24" s="22">
        <v>2.58</v>
      </c>
    </row>
    <row r="25" spans="1:5" s="9" customFormat="1" ht="26.55" customHeight="1" thickBot="1">
      <c r="A25" s="19" t="s">
        <v>27</v>
      </c>
      <c r="B25" s="20">
        <v>0</v>
      </c>
      <c r="C25" s="20">
        <v>25621</v>
      </c>
      <c r="D25" s="20">
        <v>25621</v>
      </c>
      <c r="E25" s="22">
        <v>0.25</v>
      </c>
    </row>
    <row r="26" spans="1:5" s="9" customFormat="1" ht="24" hidden="1" customHeight="1">
      <c r="A26" s="19" t="s">
        <v>28</v>
      </c>
      <c r="B26" s="20">
        <v>0</v>
      </c>
      <c r="C26" s="20">
        <v>9707</v>
      </c>
      <c r="D26" s="20">
        <v>9707</v>
      </c>
      <c r="E26" s="22">
        <v>0.09</v>
      </c>
    </row>
    <row r="27" spans="1:5" s="9" customFormat="1" ht="24" hidden="1" customHeight="1">
      <c r="A27" s="19" t="s">
        <v>29</v>
      </c>
      <c r="B27" s="20">
        <v>0</v>
      </c>
      <c r="C27" s="20">
        <v>9897</v>
      </c>
      <c r="D27" s="20">
        <v>9897</v>
      </c>
      <c r="E27" s="22">
        <v>0.1</v>
      </c>
    </row>
    <row r="28" spans="1:5" s="9" customFormat="1" ht="24" hidden="1" customHeight="1">
      <c r="A28" s="19" t="s">
        <v>13</v>
      </c>
      <c r="B28" s="20">
        <v>0</v>
      </c>
      <c r="C28" s="20">
        <v>3216</v>
      </c>
      <c r="D28" s="20">
        <v>3216</v>
      </c>
      <c r="E28" s="22">
        <v>0.03</v>
      </c>
    </row>
    <row r="29" spans="1:5" s="9" customFormat="1" ht="24" hidden="1" customHeight="1">
      <c r="A29" s="24" t="s">
        <v>14</v>
      </c>
      <c r="B29" s="25">
        <v>0</v>
      </c>
      <c r="C29" s="25">
        <v>2801</v>
      </c>
      <c r="D29" s="25">
        <v>2801</v>
      </c>
      <c r="E29" s="22">
        <v>0.03</v>
      </c>
    </row>
    <row r="30" spans="1:5" s="9" customFormat="1" ht="30" customHeight="1" thickBot="1">
      <c r="A30" s="26" t="s">
        <v>30</v>
      </c>
      <c r="B30" s="17">
        <v>415847</v>
      </c>
      <c r="C30" s="17">
        <v>3424</v>
      </c>
      <c r="D30" s="17">
        <v>419271</v>
      </c>
      <c r="E30" s="18">
        <v>4.0199999999999996</v>
      </c>
    </row>
    <row r="31" spans="1:5" s="9" customFormat="1" ht="30" customHeight="1">
      <c r="A31" s="28" t="s">
        <v>31</v>
      </c>
      <c r="B31" s="20">
        <v>10</v>
      </c>
      <c r="C31" s="20">
        <v>192</v>
      </c>
      <c r="D31" s="20">
        <v>202</v>
      </c>
      <c r="E31" s="29">
        <v>0</v>
      </c>
    </row>
    <row r="32" spans="1:5" s="9" customFormat="1" ht="30" customHeight="1" thickBot="1">
      <c r="A32" s="24" t="s">
        <v>32</v>
      </c>
      <c r="B32" s="25">
        <v>415837</v>
      </c>
      <c r="C32" s="25">
        <v>3232</v>
      </c>
      <c r="D32" s="25">
        <v>419069</v>
      </c>
      <c r="E32" s="22">
        <v>4.0199999999999996</v>
      </c>
    </row>
    <row r="33" spans="1:5" s="9" customFormat="1" ht="30" customHeight="1" thickBot="1">
      <c r="A33" s="26" t="s">
        <v>33</v>
      </c>
      <c r="B33" s="17">
        <v>811</v>
      </c>
      <c r="C33" s="17">
        <v>8393</v>
      </c>
      <c r="D33" s="17">
        <v>9204</v>
      </c>
      <c r="E33" s="18">
        <v>0.09</v>
      </c>
    </row>
    <row r="34" spans="1:5" s="9" customFormat="1" ht="30" customHeight="1">
      <c r="A34" s="28" t="s">
        <v>34</v>
      </c>
      <c r="B34" s="20">
        <v>0</v>
      </c>
      <c r="C34" s="20">
        <v>7102</v>
      </c>
      <c r="D34" s="20">
        <v>7102</v>
      </c>
      <c r="E34" s="22">
        <v>7.0000000000000007E-2</v>
      </c>
    </row>
    <row r="35" spans="1:5" s="9" customFormat="1" ht="30" customHeight="1" thickBot="1">
      <c r="A35" s="24" t="s">
        <v>32</v>
      </c>
      <c r="B35" s="25">
        <v>811</v>
      </c>
      <c r="C35" s="25">
        <v>1291</v>
      </c>
      <c r="D35" s="25">
        <v>2102</v>
      </c>
      <c r="E35" s="22">
        <v>0.02</v>
      </c>
    </row>
    <row r="36" spans="1:5" s="9" customFormat="1" ht="30" customHeight="1" thickBot="1">
      <c r="A36" s="30" t="s">
        <v>35</v>
      </c>
      <c r="B36" s="17">
        <v>5788788</v>
      </c>
      <c r="C36" s="17">
        <v>4643173</v>
      </c>
      <c r="D36" s="17">
        <v>10431961</v>
      </c>
      <c r="E36" s="18">
        <v>99.97</v>
      </c>
    </row>
    <row r="37" spans="1:5" s="9" customFormat="1" ht="30" customHeight="1" thickBot="1">
      <c r="A37" s="31" t="s">
        <v>36</v>
      </c>
      <c r="B37" s="17">
        <v>0</v>
      </c>
      <c r="C37" s="17">
        <v>3285</v>
      </c>
      <c r="D37" s="17">
        <v>3285</v>
      </c>
      <c r="E37" s="32">
        <v>0.03</v>
      </c>
    </row>
    <row r="38" spans="1:5" s="9" customFormat="1" ht="24" hidden="1" customHeight="1">
      <c r="A38" s="33" t="s">
        <v>37</v>
      </c>
      <c r="B38" s="20">
        <v>0</v>
      </c>
      <c r="C38" s="20">
        <v>3285</v>
      </c>
      <c r="D38" s="20">
        <v>3285</v>
      </c>
      <c r="E38" s="22">
        <v>0.03</v>
      </c>
    </row>
    <row r="39" spans="1:5" s="9" customFormat="1" ht="24" hidden="1" customHeight="1">
      <c r="A39" s="34" t="s">
        <v>38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39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40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41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42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43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44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45</v>
      </c>
      <c r="B46" s="17">
        <v>5788788</v>
      </c>
      <c r="C46" s="17">
        <v>4646458</v>
      </c>
      <c r="D46" s="17">
        <v>10435246</v>
      </c>
      <c r="E46" s="18">
        <v>100</v>
      </c>
    </row>
    <row r="47" spans="1:5" ht="21" customHeight="1">
      <c r="A47" s="2" t="s">
        <v>46</v>
      </c>
      <c r="B47" s="44"/>
      <c r="C47" s="44"/>
      <c r="D47" s="44"/>
      <c r="E47" s="45"/>
    </row>
    <row r="48" spans="1:5" ht="15.6" customHeight="1">
      <c r="A48" s="46" t="s">
        <v>47</v>
      </c>
      <c r="B48" s="46"/>
      <c r="C48" s="46"/>
      <c r="D48" s="46"/>
      <c r="E48" s="46"/>
    </row>
    <row r="49" spans="1:5" ht="19.95" customHeight="1">
      <c r="A49" s="46" t="s">
        <v>48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49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5</v>
      </c>
      <c r="E56" s="185"/>
    </row>
    <row r="57" spans="1:5" ht="41.55" customHeight="1">
      <c r="A57" s="177" t="s">
        <v>50</v>
      </c>
      <c r="B57" s="178"/>
      <c r="C57" s="48" t="s">
        <v>2</v>
      </c>
      <c r="D57" s="49" t="s">
        <v>51</v>
      </c>
      <c r="E57" s="50" t="s">
        <v>4</v>
      </c>
    </row>
    <row r="58" spans="1:5" ht="35.549999999999997" customHeight="1">
      <c r="A58" s="179" t="s">
        <v>52</v>
      </c>
      <c r="B58" s="51" t="s">
        <v>53</v>
      </c>
      <c r="C58" s="52">
        <f>B46</f>
        <v>5788788</v>
      </c>
      <c r="D58" s="52">
        <f>C46</f>
        <v>4646458</v>
      </c>
      <c r="E58" s="53">
        <f>C58+D58</f>
        <v>10435246</v>
      </c>
    </row>
    <row r="59" spans="1:5" ht="35.549999999999997" customHeight="1">
      <c r="A59" s="180"/>
      <c r="B59" s="51" t="s">
        <v>54</v>
      </c>
      <c r="C59" s="54">
        <f>(C58/$E$58)*100</f>
        <v>55.473421517806102</v>
      </c>
      <c r="D59" s="54">
        <f>(D58/$E$58)*100</f>
        <v>44.526578482193898</v>
      </c>
      <c r="E59" s="55">
        <f>(E58/$E$58)*100</f>
        <v>100</v>
      </c>
    </row>
    <row r="60" spans="1:5" ht="35.549999999999997" customHeight="1">
      <c r="A60" s="179" t="s">
        <v>55</v>
      </c>
      <c r="B60" s="51" t="s">
        <v>53</v>
      </c>
      <c r="C60" s="52">
        <v>7816455</v>
      </c>
      <c r="D60" s="52">
        <v>6857679</v>
      </c>
      <c r="E60" s="53">
        <f>C60+D60</f>
        <v>14674134</v>
      </c>
    </row>
    <row r="61" spans="1:5" ht="35.549999999999997" customHeight="1">
      <c r="A61" s="180"/>
      <c r="B61" s="56" t="s">
        <v>54</v>
      </c>
      <c r="C61" s="54">
        <v>53.266891252321948</v>
      </c>
      <c r="D61" s="54">
        <v>46.73310874767806</v>
      </c>
      <c r="E61" s="55">
        <v>100</v>
      </c>
    </row>
    <row r="62" spans="1:5" ht="35.549999999999997" customHeight="1">
      <c r="A62" s="179" t="s">
        <v>56</v>
      </c>
      <c r="B62" s="57" t="s">
        <v>57</v>
      </c>
      <c r="C62" s="58">
        <f>C58-C60</f>
        <v>-2027667</v>
      </c>
      <c r="D62" s="58">
        <f>D58-D60</f>
        <v>-2211221</v>
      </c>
      <c r="E62" s="59">
        <f>E58-E60</f>
        <v>-4238888</v>
      </c>
    </row>
    <row r="63" spans="1:5" ht="35.549999999999997" customHeight="1" thickBot="1">
      <c r="A63" s="181"/>
      <c r="B63" s="60" t="s">
        <v>58</v>
      </c>
      <c r="C63" s="61">
        <f>(C62/C60)*100</f>
        <v>-25.941005225514637</v>
      </c>
      <c r="D63" s="61">
        <f>(D62/D60)*100</f>
        <v>-32.244451803591275</v>
      </c>
      <c r="E63" s="62">
        <f>(E62/E60)*100</f>
        <v>-28.886801769698984</v>
      </c>
    </row>
    <row r="64" spans="1:5" ht="16.95" customHeight="1">
      <c r="A64" s="1"/>
      <c r="B64" s="63"/>
      <c r="C64" s="63"/>
      <c r="D64" s="63"/>
      <c r="E64" s="63"/>
    </row>
    <row r="65" spans="1:5" ht="32.549999999999997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H1" sqref="H1:O65536"/>
    </sheetView>
  </sheetViews>
  <sheetFormatPr defaultColWidth="8.81640625" defaultRowHeight="16.2"/>
  <cols>
    <col min="1" max="1" width="51.7265625" style="74" customWidth="1"/>
    <col min="2" max="2" width="13.7265625" style="75" customWidth="1"/>
    <col min="3" max="3" width="11" style="75" customWidth="1"/>
    <col min="4" max="4" width="13.08984375" style="76" customWidth="1"/>
    <col min="5" max="5" width="10.7265625" style="142" customWidth="1"/>
    <col min="6" max="6" width="13.26953125" style="73" customWidth="1"/>
    <col min="7" max="7" width="10.81640625" style="68" customWidth="1"/>
    <col min="8" max="16384" width="8.81640625" style="68"/>
  </cols>
  <sheetData>
    <row r="1" spans="1:7" ht="30.6">
      <c r="A1" s="186" t="s">
        <v>59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60</v>
      </c>
    </row>
    <row r="5" spans="1:7" s="82" customFormat="1" ht="22.2">
      <c r="A5" s="79" t="s">
        <v>61</v>
      </c>
      <c r="B5" s="188" t="s">
        <v>52</v>
      </c>
      <c r="C5" s="189"/>
      <c r="D5" s="190" t="s">
        <v>55</v>
      </c>
      <c r="E5" s="191"/>
      <c r="F5" s="80" t="s">
        <v>62</v>
      </c>
      <c r="G5" s="81"/>
    </row>
    <row r="6" spans="1:7" s="82" customFormat="1" ht="16.8" thickBot="1">
      <c r="A6" s="83"/>
      <c r="B6" s="84" t="s">
        <v>63</v>
      </c>
      <c r="C6" s="85" t="s">
        <v>64</v>
      </c>
      <c r="D6" s="84" t="s">
        <v>63</v>
      </c>
      <c r="E6" s="86" t="s">
        <v>64</v>
      </c>
      <c r="F6" s="87" t="s">
        <v>65</v>
      </c>
      <c r="G6" s="88" t="s">
        <v>66</v>
      </c>
    </row>
    <row r="7" spans="1:7" s="82" customFormat="1" ht="24" customHeight="1" thickBot="1">
      <c r="A7" s="89" t="s">
        <v>67</v>
      </c>
      <c r="B7" s="90">
        <v>635906</v>
      </c>
      <c r="C7" s="91">
        <v>6.09</v>
      </c>
      <c r="D7" s="90">
        <v>1231026</v>
      </c>
      <c r="E7" s="91">
        <v>8.39</v>
      </c>
      <c r="F7" s="92">
        <f t="shared" ref="F7:F46" si="0">B7-D7</f>
        <v>-595120</v>
      </c>
      <c r="G7" s="93">
        <f t="shared" ref="G7:G38" si="1">(F7/D7)*100</f>
        <v>-48.343414355180151</v>
      </c>
    </row>
    <row r="8" spans="1:7" s="82" customFormat="1" ht="24" customHeight="1">
      <c r="A8" s="94" t="s">
        <v>21</v>
      </c>
      <c r="B8" s="95">
        <v>222102</v>
      </c>
      <c r="C8" s="96">
        <v>2.13</v>
      </c>
      <c r="D8" s="95">
        <v>523266</v>
      </c>
      <c r="E8" s="96">
        <v>3.57</v>
      </c>
      <c r="F8" s="97">
        <f t="shared" si="0"/>
        <v>-301164</v>
      </c>
      <c r="G8" s="98">
        <f t="shared" si="1"/>
        <v>-57.554666269163292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211590</v>
      </c>
      <c r="C10" s="104">
        <v>2.0299999999999998</v>
      </c>
      <c r="D10" s="100">
        <v>467567</v>
      </c>
      <c r="E10" s="104">
        <v>3.19</v>
      </c>
      <c r="F10" s="102">
        <f t="shared" si="0"/>
        <v>-255977</v>
      </c>
      <c r="G10" s="105">
        <f t="shared" si="1"/>
        <v>-54.74659246696195</v>
      </c>
    </row>
    <row r="11" spans="1:7" s="82" customFormat="1" ht="24" customHeight="1">
      <c r="A11" s="99" t="s">
        <v>18</v>
      </c>
      <c r="B11" s="100">
        <v>0</v>
      </c>
      <c r="C11" s="101">
        <v>0</v>
      </c>
      <c r="D11" s="100">
        <v>650</v>
      </c>
      <c r="E11" s="101">
        <v>0</v>
      </c>
      <c r="F11" s="102">
        <f t="shared" si="0"/>
        <v>-650</v>
      </c>
      <c r="G11" s="106">
        <f t="shared" si="1"/>
        <v>-100</v>
      </c>
    </row>
    <row r="12" spans="1:7" s="82" customFormat="1" ht="24" customHeight="1">
      <c r="A12" s="99" t="s">
        <v>14</v>
      </c>
      <c r="B12" s="100">
        <v>10512</v>
      </c>
      <c r="C12" s="104">
        <v>0.1</v>
      </c>
      <c r="D12" s="100">
        <v>55049</v>
      </c>
      <c r="E12" s="104">
        <v>0.38</v>
      </c>
      <c r="F12" s="102">
        <f t="shared" si="0"/>
        <v>-44537</v>
      </c>
      <c r="G12" s="105">
        <f t="shared" si="1"/>
        <v>-80.904285273120308</v>
      </c>
    </row>
    <row r="13" spans="1:7" s="82" customFormat="1" ht="24" customHeight="1">
      <c r="A13" s="99" t="s">
        <v>15</v>
      </c>
      <c r="B13" s="100">
        <v>413804</v>
      </c>
      <c r="C13" s="104">
        <v>3.96</v>
      </c>
      <c r="D13" s="100">
        <v>707760</v>
      </c>
      <c r="E13" s="104">
        <v>4.82</v>
      </c>
      <c r="F13" s="102">
        <f t="shared" si="0"/>
        <v>-293956</v>
      </c>
      <c r="G13" s="105">
        <f t="shared" si="1"/>
        <v>-41.533288120266761</v>
      </c>
    </row>
    <row r="14" spans="1:7" s="82" customFormat="1" ht="24" customHeight="1">
      <c r="A14" s="99" t="s">
        <v>68</v>
      </c>
      <c r="B14" s="100">
        <v>221130</v>
      </c>
      <c r="C14" s="104">
        <v>2.12</v>
      </c>
      <c r="D14" s="100">
        <v>300985</v>
      </c>
      <c r="E14" s="104">
        <v>2.0499999999999998</v>
      </c>
      <c r="F14" s="102">
        <f t="shared" si="0"/>
        <v>-79855</v>
      </c>
      <c r="G14" s="107">
        <f t="shared" si="1"/>
        <v>-26.531222486170407</v>
      </c>
    </row>
    <row r="15" spans="1:7" s="82" customFormat="1" ht="24" customHeight="1">
      <c r="A15" s="99" t="s">
        <v>69</v>
      </c>
      <c r="B15" s="100">
        <v>191418</v>
      </c>
      <c r="C15" s="104">
        <v>1.83</v>
      </c>
      <c r="D15" s="100">
        <v>406540</v>
      </c>
      <c r="E15" s="104">
        <v>2.77</v>
      </c>
      <c r="F15" s="102">
        <f t="shared" si="0"/>
        <v>-215122</v>
      </c>
      <c r="G15" s="107">
        <f t="shared" si="1"/>
        <v>-52.915334284449258</v>
      </c>
    </row>
    <row r="16" spans="1:7" s="82" customFormat="1" ht="24" customHeight="1">
      <c r="A16" s="99" t="s">
        <v>13</v>
      </c>
      <c r="B16" s="100">
        <v>544</v>
      </c>
      <c r="C16" s="101">
        <v>0</v>
      </c>
      <c r="D16" s="100">
        <v>152</v>
      </c>
      <c r="E16" s="101">
        <v>0</v>
      </c>
      <c r="F16" s="102">
        <f t="shared" si="0"/>
        <v>392</v>
      </c>
      <c r="G16" s="103">
        <v>0</v>
      </c>
    </row>
    <row r="17" spans="1:7" s="82" customFormat="1" ht="24" customHeight="1" thickBot="1">
      <c r="A17" s="108" t="s">
        <v>14</v>
      </c>
      <c r="B17" s="109">
        <v>712</v>
      </c>
      <c r="C17" s="104">
        <v>0.01</v>
      </c>
      <c r="D17" s="109">
        <v>83</v>
      </c>
      <c r="E17" s="101">
        <v>0</v>
      </c>
      <c r="F17" s="110">
        <f t="shared" si="0"/>
        <v>629</v>
      </c>
      <c r="G17" s="106">
        <f t="shared" si="1"/>
        <v>757.83132530120486</v>
      </c>
    </row>
    <row r="18" spans="1:7" s="82" customFormat="1" ht="24" customHeight="1" thickBot="1">
      <c r="A18" s="89" t="s">
        <v>70</v>
      </c>
      <c r="B18" s="90">
        <v>9367580</v>
      </c>
      <c r="C18" s="91">
        <v>89.77</v>
      </c>
      <c r="D18" s="90">
        <v>13008025</v>
      </c>
      <c r="E18" s="91">
        <v>88.65</v>
      </c>
      <c r="F18" s="92">
        <f t="shared" si="0"/>
        <v>-3640445</v>
      </c>
      <c r="G18" s="93">
        <f t="shared" si="1"/>
        <v>-27.986147013093841</v>
      </c>
    </row>
    <row r="19" spans="1:7" s="82" customFormat="1" ht="24" customHeight="1">
      <c r="A19" s="94" t="s">
        <v>21</v>
      </c>
      <c r="B19" s="95">
        <v>9341959</v>
      </c>
      <c r="C19" s="96">
        <v>89.52</v>
      </c>
      <c r="D19" s="95">
        <v>12950037</v>
      </c>
      <c r="E19" s="96">
        <v>88.25</v>
      </c>
      <c r="F19" s="111">
        <f t="shared" si="0"/>
        <v>-3608078</v>
      </c>
      <c r="G19" s="105">
        <f t="shared" si="1"/>
        <v>-27.861526573244539</v>
      </c>
    </row>
    <row r="20" spans="1:7" s="82" customFormat="1" ht="24" customHeight="1">
      <c r="A20" s="99" t="s">
        <v>71</v>
      </c>
      <c r="B20" s="100">
        <v>897914</v>
      </c>
      <c r="C20" s="104">
        <v>8.6</v>
      </c>
      <c r="D20" s="100">
        <v>1437117</v>
      </c>
      <c r="E20" s="104">
        <v>9.7899999999999991</v>
      </c>
      <c r="F20" s="97">
        <f t="shared" si="0"/>
        <v>-539203</v>
      </c>
      <c r="G20" s="105">
        <f t="shared" si="1"/>
        <v>-37.51977048493616</v>
      </c>
    </row>
    <row r="21" spans="1:7" s="82" customFormat="1" ht="24" customHeight="1">
      <c r="A21" s="99" t="s">
        <v>23</v>
      </c>
      <c r="B21" s="100">
        <v>7839886</v>
      </c>
      <c r="C21" s="104">
        <v>75.13</v>
      </c>
      <c r="D21" s="100">
        <v>10506889</v>
      </c>
      <c r="E21" s="104">
        <v>71.599999999999994</v>
      </c>
      <c r="F21" s="102">
        <f t="shared" si="0"/>
        <v>-2667003</v>
      </c>
      <c r="G21" s="105">
        <f t="shared" si="1"/>
        <v>-25.383374660187236</v>
      </c>
    </row>
    <row r="22" spans="1:7" s="82" customFormat="1" ht="24" customHeight="1">
      <c r="A22" s="99" t="s">
        <v>24</v>
      </c>
      <c r="B22" s="100">
        <v>54760</v>
      </c>
      <c r="C22" s="104">
        <v>0.53</v>
      </c>
      <c r="D22" s="100">
        <v>192340</v>
      </c>
      <c r="E22" s="104">
        <v>1.31</v>
      </c>
      <c r="F22" s="102">
        <f t="shared" si="0"/>
        <v>-137580</v>
      </c>
      <c r="G22" s="105">
        <f t="shared" si="1"/>
        <v>-71.529583030050944</v>
      </c>
    </row>
    <row r="23" spans="1:7" s="82" customFormat="1" ht="24" customHeight="1">
      <c r="A23" s="99" t="s">
        <v>25</v>
      </c>
      <c r="B23" s="100">
        <v>279801</v>
      </c>
      <c r="C23" s="104">
        <v>2.68</v>
      </c>
      <c r="D23" s="100">
        <v>404912</v>
      </c>
      <c r="E23" s="104">
        <v>2.76</v>
      </c>
      <c r="F23" s="102">
        <f t="shared" si="0"/>
        <v>-125111</v>
      </c>
      <c r="G23" s="105">
        <f t="shared" si="1"/>
        <v>-30.898318647014662</v>
      </c>
    </row>
    <row r="24" spans="1:7" s="82" customFormat="1" ht="24" customHeight="1">
      <c r="A24" s="99" t="s">
        <v>26</v>
      </c>
      <c r="B24" s="100">
        <v>269598</v>
      </c>
      <c r="C24" s="104">
        <v>2.58</v>
      </c>
      <c r="D24" s="100">
        <v>408779</v>
      </c>
      <c r="E24" s="104">
        <v>2.79</v>
      </c>
      <c r="F24" s="102">
        <f t="shared" si="0"/>
        <v>-139181</v>
      </c>
      <c r="G24" s="105">
        <f t="shared" si="1"/>
        <v>-34.047981916879294</v>
      </c>
    </row>
    <row r="25" spans="1:7" s="82" customFormat="1" ht="24" customHeight="1">
      <c r="A25" s="99" t="s">
        <v>27</v>
      </c>
      <c r="B25" s="100">
        <v>25621</v>
      </c>
      <c r="C25" s="104">
        <v>0.25</v>
      </c>
      <c r="D25" s="100">
        <v>57988</v>
      </c>
      <c r="E25" s="104">
        <v>0.4</v>
      </c>
      <c r="F25" s="102">
        <f t="shared" si="0"/>
        <v>-32367</v>
      </c>
      <c r="G25" s="105">
        <f t="shared" si="1"/>
        <v>-55.816720700834651</v>
      </c>
    </row>
    <row r="26" spans="1:7" s="82" customFormat="1" ht="24" customHeight="1">
      <c r="A26" s="99" t="s">
        <v>72</v>
      </c>
      <c r="B26" s="100">
        <v>9707</v>
      </c>
      <c r="C26" s="104">
        <v>0.09</v>
      </c>
      <c r="D26" s="100">
        <v>25039</v>
      </c>
      <c r="E26" s="104">
        <v>0.17</v>
      </c>
      <c r="F26" s="102">
        <f t="shared" si="0"/>
        <v>-15332</v>
      </c>
      <c r="G26" s="105">
        <f t="shared" si="1"/>
        <v>-61.23247733535684</v>
      </c>
    </row>
    <row r="27" spans="1:7" s="82" customFormat="1" ht="24" customHeight="1">
      <c r="A27" s="99" t="s">
        <v>69</v>
      </c>
      <c r="B27" s="100">
        <v>9897</v>
      </c>
      <c r="C27" s="104">
        <v>0.1</v>
      </c>
      <c r="D27" s="100">
        <v>24773</v>
      </c>
      <c r="E27" s="104">
        <v>0.17</v>
      </c>
      <c r="F27" s="102">
        <f t="shared" si="0"/>
        <v>-14876</v>
      </c>
      <c r="G27" s="105">
        <f t="shared" si="1"/>
        <v>-60.049247164251405</v>
      </c>
    </row>
    <row r="28" spans="1:7" s="82" customFormat="1" ht="24" customHeight="1">
      <c r="A28" s="99" t="s">
        <v>13</v>
      </c>
      <c r="B28" s="100">
        <v>3216</v>
      </c>
      <c r="C28" s="104">
        <v>0.03</v>
      </c>
      <c r="D28" s="100">
        <v>4283</v>
      </c>
      <c r="E28" s="104">
        <v>0.03</v>
      </c>
      <c r="F28" s="102">
        <f t="shared" si="0"/>
        <v>-1067</v>
      </c>
      <c r="G28" s="112">
        <f t="shared" si="1"/>
        <v>-24.91244454821387</v>
      </c>
    </row>
    <row r="29" spans="1:7" s="82" customFormat="1" ht="24" customHeight="1" thickBot="1">
      <c r="A29" s="108" t="s">
        <v>14</v>
      </c>
      <c r="B29" s="113">
        <v>2801</v>
      </c>
      <c r="C29" s="104">
        <v>0.03</v>
      </c>
      <c r="D29" s="113">
        <v>3893</v>
      </c>
      <c r="E29" s="104">
        <v>0.03</v>
      </c>
      <c r="F29" s="110">
        <f t="shared" si="0"/>
        <v>-1092</v>
      </c>
      <c r="G29" s="112">
        <f t="shared" si="1"/>
        <v>-28.050346776265091</v>
      </c>
    </row>
    <row r="30" spans="1:7" s="82" customFormat="1" ht="24" customHeight="1" thickBot="1">
      <c r="A30" s="89" t="s">
        <v>73</v>
      </c>
      <c r="B30" s="90">
        <v>419271</v>
      </c>
      <c r="C30" s="91">
        <v>4.0199999999999996</v>
      </c>
      <c r="D30" s="90">
        <v>416376</v>
      </c>
      <c r="E30" s="91">
        <v>2.84</v>
      </c>
      <c r="F30" s="92">
        <f t="shared" si="0"/>
        <v>2895</v>
      </c>
      <c r="G30" s="93">
        <f t="shared" si="1"/>
        <v>0.69528503083751225</v>
      </c>
    </row>
    <row r="31" spans="1:7" s="82" customFormat="1" ht="24" customHeight="1">
      <c r="A31" s="94" t="s">
        <v>21</v>
      </c>
      <c r="B31" s="95">
        <v>202</v>
      </c>
      <c r="C31" s="114">
        <v>0</v>
      </c>
      <c r="D31" s="95">
        <v>430</v>
      </c>
      <c r="E31" s="114">
        <v>0</v>
      </c>
      <c r="F31" s="97">
        <f t="shared" si="0"/>
        <v>-228</v>
      </c>
      <c r="G31" s="115">
        <f t="shared" si="1"/>
        <v>-53.023255813953483</v>
      </c>
    </row>
    <row r="32" spans="1:7" s="82" customFormat="1" ht="24" customHeight="1" thickBot="1">
      <c r="A32" s="108" t="s">
        <v>15</v>
      </c>
      <c r="B32" s="116">
        <v>419069</v>
      </c>
      <c r="C32" s="117">
        <v>4.0199999999999996</v>
      </c>
      <c r="D32" s="116">
        <v>415946</v>
      </c>
      <c r="E32" s="117">
        <v>2.84</v>
      </c>
      <c r="F32" s="102">
        <f t="shared" si="0"/>
        <v>3123</v>
      </c>
      <c r="G32" s="115">
        <f t="shared" si="1"/>
        <v>0.75081861587802257</v>
      </c>
    </row>
    <row r="33" spans="1:7" s="82" customFormat="1" ht="24" customHeight="1" thickBot="1">
      <c r="A33" s="89" t="s">
        <v>74</v>
      </c>
      <c r="B33" s="90">
        <v>9204</v>
      </c>
      <c r="C33" s="91">
        <v>0.09</v>
      </c>
      <c r="D33" s="90">
        <v>15288</v>
      </c>
      <c r="E33" s="91">
        <v>0.1</v>
      </c>
      <c r="F33" s="92">
        <f t="shared" si="0"/>
        <v>-6084</v>
      </c>
      <c r="G33" s="93">
        <f t="shared" si="1"/>
        <v>-39.795918367346935</v>
      </c>
    </row>
    <row r="34" spans="1:7" s="82" customFormat="1" ht="24" customHeight="1">
      <c r="A34" s="94" t="s">
        <v>21</v>
      </c>
      <c r="B34" s="95">
        <v>7102</v>
      </c>
      <c r="C34" s="96">
        <v>7.0000000000000007E-2</v>
      </c>
      <c r="D34" s="95">
        <v>11332</v>
      </c>
      <c r="E34" s="96">
        <v>0.08</v>
      </c>
      <c r="F34" s="102">
        <f t="shared" si="0"/>
        <v>-4230</v>
      </c>
      <c r="G34" s="98">
        <f t="shared" si="1"/>
        <v>-37.327920931874338</v>
      </c>
    </row>
    <row r="35" spans="1:7" s="82" customFormat="1" ht="24" customHeight="1" thickBot="1">
      <c r="A35" s="108" t="s">
        <v>27</v>
      </c>
      <c r="B35" s="116">
        <v>2102</v>
      </c>
      <c r="C35" s="104">
        <v>0.02</v>
      </c>
      <c r="D35" s="116">
        <v>3956</v>
      </c>
      <c r="E35" s="104">
        <v>0.02</v>
      </c>
      <c r="F35" s="102">
        <f t="shared" si="0"/>
        <v>-1854</v>
      </c>
      <c r="G35" s="115">
        <f t="shared" si="1"/>
        <v>-46.865520728008086</v>
      </c>
    </row>
    <row r="36" spans="1:7" s="82" customFormat="1" ht="24" customHeight="1" thickBot="1">
      <c r="A36" s="118" t="s">
        <v>75</v>
      </c>
      <c r="B36" s="90">
        <v>10431961</v>
      </c>
      <c r="C36" s="91">
        <v>99.97</v>
      </c>
      <c r="D36" s="90">
        <v>14670715</v>
      </c>
      <c r="E36" s="91">
        <v>99.98</v>
      </c>
      <c r="F36" s="92">
        <f t="shared" si="0"/>
        <v>-4238754</v>
      </c>
      <c r="G36" s="93">
        <f t="shared" si="1"/>
        <v>-28.892620434655026</v>
      </c>
    </row>
    <row r="37" spans="1:7" s="122" customFormat="1" ht="24" customHeight="1" thickBot="1">
      <c r="A37" s="119" t="s">
        <v>36</v>
      </c>
      <c r="B37" s="120">
        <v>3285</v>
      </c>
      <c r="C37" s="121">
        <v>0.03</v>
      </c>
      <c r="D37" s="120">
        <v>3419</v>
      </c>
      <c r="E37" s="121">
        <v>0.02</v>
      </c>
      <c r="F37" s="92">
        <f t="shared" si="0"/>
        <v>-134</v>
      </c>
      <c r="G37" s="93">
        <f t="shared" si="1"/>
        <v>-3.9192746417081015</v>
      </c>
    </row>
    <row r="38" spans="1:7" s="82" customFormat="1" ht="24" customHeight="1">
      <c r="A38" s="123" t="s">
        <v>76</v>
      </c>
      <c r="B38" s="124">
        <v>3285</v>
      </c>
      <c r="C38" s="125">
        <v>0.03</v>
      </c>
      <c r="D38" s="124">
        <v>3419</v>
      </c>
      <c r="E38" s="125">
        <v>0.02</v>
      </c>
      <c r="F38" s="97">
        <f t="shared" si="0"/>
        <v>-134</v>
      </c>
      <c r="G38" s="98">
        <f t="shared" si="1"/>
        <v>-3.9192746417081015</v>
      </c>
    </row>
    <row r="39" spans="1:7" s="82" customFormat="1" ht="24" customHeight="1">
      <c r="A39" s="99" t="s">
        <v>77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78</v>
      </c>
      <c r="B40" s="100">
        <v>0</v>
      </c>
      <c r="C40" s="126">
        <v>0</v>
      </c>
      <c r="D40" s="100">
        <v>0</v>
      </c>
      <c r="E40" s="126">
        <v>0</v>
      </c>
      <c r="F40" s="110">
        <f t="shared" si="0"/>
        <v>0</v>
      </c>
      <c r="G40" s="103">
        <v>0</v>
      </c>
    </row>
    <row r="41" spans="1:7" s="82" customFormat="1" ht="24" customHeight="1" thickBot="1">
      <c r="A41" s="108" t="s">
        <v>79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80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81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82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83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84</v>
      </c>
      <c r="B46" s="90">
        <v>10435246</v>
      </c>
      <c r="C46" s="91">
        <v>100</v>
      </c>
      <c r="D46" s="90">
        <v>14674134</v>
      </c>
      <c r="E46" s="91">
        <v>100</v>
      </c>
      <c r="F46" s="92">
        <f t="shared" si="0"/>
        <v>-4238888</v>
      </c>
      <c r="G46" s="93">
        <f>(F46/D46)*100</f>
        <v>-28.886801769698984</v>
      </c>
    </row>
    <row r="47" spans="1:7" s="139" customFormat="1">
      <c r="A47" s="134" t="s">
        <v>85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W88"/>
  <sheetViews>
    <sheetView showGridLines="0" view="pageBreakPreview" zoomScaleNormal="70" zoomScaleSheetLayoutView="100" zoomScalePageLayoutView="70" workbookViewId="0">
      <selection activeCell="Q14" sqref="Q14"/>
    </sheetView>
  </sheetViews>
  <sheetFormatPr defaultColWidth="8.7265625" defaultRowHeight="15.6"/>
  <cols>
    <col min="1" max="33" width="8.7265625" style="147"/>
    <col min="34" max="34" width="8.7265625" style="144"/>
    <col min="35" max="36" width="11.7265625" style="145" customWidth="1"/>
    <col min="37" max="37" width="11.7265625" style="146" customWidth="1"/>
    <col min="38" max="40" width="8.7265625" style="145"/>
    <col min="41" max="43" width="8.7265625" style="147"/>
    <col min="44" max="44" width="10.54296875" style="147" customWidth="1"/>
    <col min="45" max="45" width="10.453125" style="147" customWidth="1"/>
    <col min="46" max="46" width="9.54296875" style="147" customWidth="1"/>
    <col min="47" max="16384" width="8.7265625" style="147"/>
  </cols>
  <sheetData>
    <row r="1" spans="1:49" ht="28.2">
      <c r="A1" s="193" t="s">
        <v>86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43"/>
      <c r="AK1" s="146" t="s">
        <v>87</v>
      </c>
      <c r="AN1" s="145" t="s">
        <v>88</v>
      </c>
    </row>
    <row r="2" spans="1:49" ht="19.95" customHeight="1">
      <c r="AH2" s="143" t="s">
        <v>89</v>
      </c>
      <c r="AI2" s="148" t="s">
        <v>90</v>
      </c>
      <c r="AJ2" s="145" t="s">
        <v>91</v>
      </c>
      <c r="AK2" s="146" t="s">
        <v>92</v>
      </c>
      <c r="AL2" s="148" t="s">
        <v>90</v>
      </c>
      <c r="AM2" s="145" t="s">
        <v>91</v>
      </c>
      <c r="AN2" s="145" t="s">
        <v>92</v>
      </c>
    </row>
    <row r="3" spans="1:49" ht="19.95" customHeight="1">
      <c r="AH3" s="144" t="s">
        <v>93</v>
      </c>
      <c r="AI3" s="145">
        <v>12523956</v>
      </c>
      <c r="AJ3" s="145">
        <v>11373881</v>
      </c>
      <c r="AK3" s="146">
        <v>704021</v>
      </c>
      <c r="AL3" s="145">
        <v>12523.956</v>
      </c>
      <c r="AM3" s="145">
        <v>11373.880999999999</v>
      </c>
      <c r="AN3" s="145">
        <v>704.02099999999996</v>
      </c>
      <c r="AO3" s="144" t="s">
        <v>94</v>
      </c>
      <c r="AQ3" s="149" t="s">
        <v>95</v>
      </c>
      <c r="AR3" s="150">
        <v>1235735</v>
      </c>
      <c r="AS3" s="151">
        <v>1149087</v>
      </c>
      <c r="AT3" s="152">
        <v>86103</v>
      </c>
      <c r="AU3" s="151">
        <f t="shared" ref="AU3:AW34" si="0">AR3/1000</f>
        <v>1235.7349999999999</v>
      </c>
      <c r="AV3" s="151">
        <f t="shared" si="0"/>
        <v>1149.087</v>
      </c>
      <c r="AW3" s="151">
        <f t="shared" si="0"/>
        <v>86.102999999999994</v>
      </c>
    </row>
    <row r="4" spans="1:49" ht="19.95" customHeight="1">
      <c r="AH4" s="144" t="s">
        <v>96</v>
      </c>
      <c r="AI4" s="145">
        <v>9020115</v>
      </c>
      <c r="AJ4" s="145">
        <v>8459595</v>
      </c>
      <c r="AK4" s="146">
        <v>347741</v>
      </c>
      <c r="AL4" s="145">
        <v>9020.1149999999998</v>
      </c>
      <c r="AM4" s="145">
        <v>8459.5949999999993</v>
      </c>
      <c r="AN4" s="145">
        <v>347.74099999999999</v>
      </c>
      <c r="AO4" s="144"/>
      <c r="AQ4" s="149" t="s">
        <v>97</v>
      </c>
      <c r="AR4" s="150">
        <v>1577800</v>
      </c>
      <c r="AS4" s="151">
        <v>1311254</v>
      </c>
      <c r="AT4" s="152">
        <v>261223</v>
      </c>
      <c r="AU4" s="151">
        <f t="shared" si="0"/>
        <v>1577.8</v>
      </c>
      <c r="AV4" s="151">
        <f t="shared" si="0"/>
        <v>1311.2539999999999</v>
      </c>
      <c r="AW4" s="151">
        <f t="shared" si="0"/>
        <v>261.22300000000001</v>
      </c>
    </row>
    <row r="5" spans="1:49" ht="19.95" customHeight="1">
      <c r="AH5" s="144" t="s">
        <v>98</v>
      </c>
      <c r="AI5" s="145">
        <v>11713699</v>
      </c>
      <c r="AJ5" s="145">
        <v>10776315</v>
      </c>
      <c r="AK5" s="146">
        <v>606026</v>
      </c>
      <c r="AL5" s="145">
        <v>11713.699000000001</v>
      </c>
      <c r="AM5" s="145">
        <v>10776.315000000001</v>
      </c>
      <c r="AN5" s="145">
        <v>606.02599999999995</v>
      </c>
      <c r="AO5" s="144"/>
      <c r="AQ5" s="149" t="s">
        <v>99</v>
      </c>
      <c r="AR5" s="150">
        <v>1910058</v>
      </c>
      <c r="AS5" s="151">
        <v>1669183</v>
      </c>
      <c r="AT5" s="152">
        <v>237751</v>
      </c>
      <c r="AU5" s="151">
        <f t="shared" si="0"/>
        <v>1910.058</v>
      </c>
      <c r="AV5" s="151">
        <f t="shared" si="0"/>
        <v>1669.183</v>
      </c>
      <c r="AW5" s="151">
        <f t="shared" si="0"/>
        <v>237.751</v>
      </c>
    </row>
    <row r="6" spans="1:49" ht="19.95" customHeight="1">
      <c r="AH6" s="144" t="s">
        <v>100</v>
      </c>
      <c r="AI6" s="145">
        <v>11768561</v>
      </c>
      <c r="AJ6" s="145">
        <v>10728918</v>
      </c>
      <c r="AK6" s="146">
        <v>652393</v>
      </c>
      <c r="AL6" s="145">
        <v>11768.561</v>
      </c>
      <c r="AM6" s="145">
        <v>10728.918</v>
      </c>
      <c r="AN6" s="145">
        <v>652.39300000000003</v>
      </c>
      <c r="AO6" s="144" t="s">
        <v>100</v>
      </c>
      <c r="AQ6" s="149" t="s">
        <v>101</v>
      </c>
      <c r="AR6" s="150">
        <v>1642499</v>
      </c>
      <c r="AS6" s="151">
        <v>1325977</v>
      </c>
      <c r="AT6" s="152">
        <v>297295</v>
      </c>
      <c r="AU6" s="151">
        <f t="shared" si="0"/>
        <v>1642.499</v>
      </c>
      <c r="AV6" s="151">
        <f t="shared" si="0"/>
        <v>1325.9770000000001</v>
      </c>
      <c r="AW6" s="151">
        <f t="shared" si="0"/>
        <v>297.29500000000002</v>
      </c>
    </row>
    <row r="7" spans="1:49" ht="19.95" customHeight="1">
      <c r="AH7" s="144" t="s">
        <v>102</v>
      </c>
      <c r="AI7" s="145">
        <v>14520917</v>
      </c>
      <c r="AJ7" s="145">
        <v>13192471</v>
      </c>
      <c r="AK7" s="146">
        <v>841324</v>
      </c>
      <c r="AL7" s="145">
        <v>14520.916999999999</v>
      </c>
      <c r="AM7" s="145">
        <v>13192.471</v>
      </c>
      <c r="AN7" s="145">
        <v>841.32399999999996</v>
      </c>
      <c r="AO7" s="144"/>
      <c r="AQ7" s="149" t="s">
        <v>103</v>
      </c>
      <c r="AR7" s="150">
        <v>1683150</v>
      </c>
      <c r="AS7" s="151">
        <v>1495026</v>
      </c>
      <c r="AT7" s="152">
        <v>188124</v>
      </c>
      <c r="AU7" s="151">
        <f t="shared" si="0"/>
        <v>1683.15</v>
      </c>
      <c r="AV7" s="151">
        <f t="shared" si="0"/>
        <v>1495.0260000000001</v>
      </c>
      <c r="AW7" s="151">
        <f t="shared" si="0"/>
        <v>188.124</v>
      </c>
    </row>
    <row r="8" spans="1:49" ht="19.95" customHeight="1">
      <c r="AH8" s="144" t="s">
        <v>104</v>
      </c>
      <c r="AI8" s="145">
        <v>11715533</v>
      </c>
      <c r="AJ8" s="145">
        <v>10698044</v>
      </c>
      <c r="AK8" s="146">
        <v>649559</v>
      </c>
      <c r="AL8" s="145">
        <v>11715.532999999999</v>
      </c>
      <c r="AM8" s="145">
        <v>10698.044</v>
      </c>
      <c r="AN8" s="145">
        <v>649.55899999999997</v>
      </c>
      <c r="AO8" s="144"/>
      <c r="AQ8" s="149" t="s">
        <v>105</v>
      </c>
      <c r="AR8" s="150">
        <v>2181734</v>
      </c>
      <c r="AS8" s="151">
        <v>1693392</v>
      </c>
      <c r="AT8" s="152">
        <v>482424</v>
      </c>
      <c r="AU8" s="151">
        <f t="shared" si="0"/>
        <v>2181.7339999999999</v>
      </c>
      <c r="AV8" s="151">
        <f t="shared" si="0"/>
        <v>1693.3920000000001</v>
      </c>
      <c r="AW8" s="151">
        <f t="shared" si="0"/>
        <v>482.42399999999998</v>
      </c>
    </row>
    <row r="9" spans="1:49" ht="19.95" customHeight="1">
      <c r="AH9" s="144" t="s">
        <v>106</v>
      </c>
      <c r="AI9" s="145">
        <v>12890504</v>
      </c>
      <c r="AJ9" s="145">
        <v>11883155</v>
      </c>
      <c r="AK9" s="146">
        <v>550857</v>
      </c>
      <c r="AL9" s="145">
        <v>12890.504000000001</v>
      </c>
      <c r="AM9" s="145">
        <v>11883.155000000001</v>
      </c>
      <c r="AN9" s="145">
        <v>550.85699999999997</v>
      </c>
      <c r="AO9" s="144" t="s">
        <v>106</v>
      </c>
      <c r="AQ9" s="149" t="s">
        <v>107</v>
      </c>
      <c r="AR9" s="150">
        <v>2431119</v>
      </c>
      <c r="AS9" s="151">
        <v>1980560</v>
      </c>
      <c r="AT9" s="152">
        <v>433023</v>
      </c>
      <c r="AU9" s="151">
        <f t="shared" si="0"/>
        <v>2431.1190000000001</v>
      </c>
      <c r="AV9" s="151">
        <f t="shared" si="0"/>
        <v>1980.56</v>
      </c>
      <c r="AW9" s="151">
        <f t="shared" si="0"/>
        <v>433.02300000000002</v>
      </c>
    </row>
    <row r="10" spans="1:49" ht="19.95" customHeight="1">
      <c r="AH10" s="144" t="s">
        <v>108</v>
      </c>
      <c r="AI10" s="145">
        <v>12695430</v>
      </c>
      <c r="AJ10" s="145">
        <v>11689761</v>
      </c>
      <c r="AK10" s="146">
        <v>619494</v>
      </c>
      <c r="AL10" s="145">
        <v>12695.43</v>
      </c>
      <c r="AM10" s="145">
        <v>11689.761</v>
      </c>
      <c r="AN10" s="145">
        <v>619.49400000000003</v>
      </c>
      <c r="AO10" s="144"/>
      <c r="AQ10" s="149" t="s">
        <v>109</v>
      </c>
      <c r="AR10" s="150">
        <v>3340846</v>
      </c>
      <c r="AS10" s="151">
        <v>2872861</v>
      </c>
      <c r="AT10" s="152">
        <v>439052</v>
      </c>
      <c r="AU10" s="151">
        <f t="shared" si="0"/>
        <v>3340.846</v>
      </c>
      <c r="AV10" s="151">
        <f t="shared" si="0"/>
        <v>2872.8609999999999</v>
      </c>
      <c r="AW10" s="151">
        <f t="shared" si="0"/>
        <v>439.05200000000002</v>
      </c>
    </row>
    <row r="11" spans="1:49" ht="19.95" customHeight="1">
      <c r="AH11" s="144" t="s">
        <v>110</v>
      </c>
      <c r="AI11" s="145">
        <v>11656347</v>
      </c>
      <c r="AJ11" s="145">
        <v>10727910</v>
      </c>
      <c r="AK11" s="146">
        <v>547766</v>
      </c>
      <c r="AL11" s="145">
        <v>11656.347</v>
      </c>
      <c r="AM11" s="145">
        <v>10727.91</v>
      </c>
      <c r="AN11" s="145">
        <v>547.76599999999996</v>
      </c>
      <c r="AO11" s="144"/>
      <c r="AQ11" s="149" t="s">
        <v>111</v>
      </c>
      <c r="AR11" s="150">
        <v>2581612</v>
      </c>
      <c r="AS11" s="151">
        <v>2293359</v>
      </c>
      <c r="AT11" s="152">
        <v>284503</v>
      </c>
      <c r="AU11" s="151">
        <f t="shared" si="0"/>
        <v>2581.6120000000001</v>
      </c>
      <c r="AV11" s="151">
        <f t="shared" si="0"/>
        <v>2293.3589999999999</v>
      </c>
      <c r="AW11" s="151">
        <f t="shared" si="0"/>
        <v>284.50299999999999</v>
      </c>
    </row>
    <row r="12" spans="1:49" ht="19.95" customHeight="1">
      <c r="AH12" s="144" t="s">
        <v>112</v>
      </c>
      <c r="AI12" s="145">
        <v>11903546</v>
      </c>
      <c r="AJ12" s="145">
        <v>11067561</v>
      </c>
      <c r="AK12" s="146">
        <v>486340</v>
      </c>
      <c r="AL12" s="145">
        <v>11903.546</v>
      </c>
      <c r="AM12" s="145">
        <v>11067.561</v>
      </c>
      <c r="AN12" s="145">
        <v>486.34</v>
      </c>
      <c r="AO12" s="144" t="s">
        <v>112</v>
      </c>
      <c r="AQ12" s="149" t="s">
        <v>113</v>
      </c>
      <c r="AR12" s="150">
        <v>3980031</v>
      </c>
      <c r="AS12" s="151">
        <v>3365183</v>
      </c>
      <c r="AT12" s="152">
        <v>558424</v>
      </c>
      <c r="AU12" s="151">
        <f t="shared" si="0"/>
        <v>3980.0309999999999</v>
      </c>
      <c r="AV12" s="151">
        <f t="shared" si="0"/>
        <v>3365.183</v>
      </c>
      <c r="AW12" s="151">
        <f t="shared" si="0"/>
        <v>558.42399999999998</v>
      </c>
    </row>
    <row r="13" spans="1:49" ht="19.95" customHeight="1">
      <c r="AH13" s="144" t="s">
        <v>114</v>
      </c>
      <c r="AI13" s="145">
        <v>11487524</v>
      </c>
      <c r="AJ13" s="145">
        <v>10741008</v>
      </c>
      <c r="AK13" s="146">
        <v>399187</v>
      </c>
      <c r="AL13" s="145">
        <v>11487.523999999999</v>
      </c>
      <c r="AM13" s="145">
        <v>10741.008</v>
      </c>
      <c r="AN13" s="145">
        <v>399.18700000000001</v>
      </c>
      <c r="AO13" s="144"/>
      <c r="AQ13" s="149" t="s">
        <v>115</v>
      </c>
      <c r="AR13" s="150">
        <v>4245477</v>
      </c>
      <c r="AS13" s="151">
        <v>3434169</v>
      </c>
      <c r="AT13" s="152">
        <v>784338</v>
      </c>
      <c r="AU13" s="151">
        <f t="shared" si="0"/>
        <v>4245.4769999999999</v>
      </c>
      <c r="AV13" s="151">
        <f t="shared" si="0"/>
        <v>3434.1689999999999</v>
      </c>
      <c r="AW13" s="151">
        <f t="shared" si="0"/>
        <v>784.33799999999997</v>
      </c>
    </row>
    <row r="14" spans="1:49" ht="19.95" customHeight="1">
      <c r="AH14" s="144" t="s">
        <v>116</v>
      </c>
      <c r="AI14" s="145">
        <v>10888925</v>
      </c>
      <c r="AJ14" s="145">
        <v>10162943</v>
      </c>
      <c r="AK14" s="146">
        <v>347454</v>
      </c>
      <c r="AL14" s="145">
        <v>10888.924999999999</v>
      </c>
      <c r="AM14" s="145">
        <v>10162.942999999999</v>
      </c>
      <c r="AN14" s="145">
        <v>347.45400000000001</v>
      </c>
      <c r="AO14" s="144"/>
      <c r="AQ14" s="149" t="s">
        <v>117</v>
      </c>
      <c r="AR14" s="150">
        <v>4083032</v>
      </c>
      <c r="AS14" s="151">
        <v>3252826</v>
      </c>
      <c r="AT14" s="152">
        <v>819943</v>
      </c>
      <c r="AU14" s="151">
        <f t="shared" si="0"/>
        <v>4083.0320000000002</v>
      </c>
      <c r="AV14" s="151">
        <f t="shared" si="0"/>
        <v>3252.826</v>
      </c>
      <c r="AW14" s="151">
        <f t="shared" si="0"/>
        <v>819.94299999999998</v>
      </c>
    </row>
    <row r="15" spans="1:49" ht="19.95" customHeight="1">
      <c r="AH15" s="144" t="s">
        <v>118</v>
      </c>
      <c r="AI15" s="145">
        <v>17205163</v>
      </c>
      <c r="AJ15" s="145">
        <v>16306900</v>
      </c>
      <c r="AK15" s="146">
        <v>500675</v>
      </c>
      <c r="AL15" s="145">
        <v>17205.163</v>
      </c>
      <c r="AM15" s="145">
        <v>16306.9</v>
      </c>
      <c r="AN15" s="145">
        <v>500.67500000000001</v>
      </c>
      <c r="AO15" s="144" t="s">
        <v>119</v>
      </c>
      <c r="AQ15" s="149" t="s">
        <v>120</v>
      </c>
      <c r="AR15" s="150">
        <v>4626743</v>
      </c>
      <c r="AS15" s="151">
        <v>3924629</v>
      </c>
      <c r="AT15" s="152">
        <v>700770</v>
      </c>
      <c r="AU15" s="151">
        <f t="shared" si="0"/>
        <v>4626.7430000000004</v>
      </c>
      <c r="AV15" s="151">
        <f t="shared" si="0"/>
        <v>3924.6289999999999</v>
      </c>
      <c r="AW15" s="151">
        <f t="shared" si="0"/>
        <v>700.77</v>
      </c>
    </row>
    <row r="16" spans="1:49" ht="19.95" customHeight="1">
      <c r="AH16" s="144" t="s">
        <v>121</v>
      </c>
      <c r="AI16" s="145">
        <v>13659581</v>
      </c>
      <c r="AJ16" s="145">
        <v>12781739</v>
      </c>
      <c r="AK16" s="146">
        <v>441207</v>
      </c>
      <c r="AL16" s="145">
        <v>13659.581</v>
      </c>
      <c r="AM16" s="145">
        <v>12781.739</v>
      </c>
      <c r="AN16" s="145">
        <v>441.20699999999999</v>
      </c>
      <c r="AO16" s="144"/>
      <c r="AQ16" s="149" t="s">
        <v>122</v>
      </c>
      <c r="AR16" s="150">
        <v>4965032</v>
      </c>
      <c r="AS16" s="151">
        <v>3760509</v>
      </c>
      <c r="AT16" s="152">
        <v>1150216</v>
      </c>
      <c r="AU16" s="151">
        <f t="shared" si="0"/>
        <v>4965.0320000000002</v>
      </c>
      <c r="AV16" s="151">
        <f t="shared" si="0"/>
        <v>3760.509</v>
      </c>
      <c r="AW16" s="151">
        <f t="shared" si="0"/>
        <v>1150.2159999999999</v>
      </c>
    </row>
    <row r="17" spans="1:49" ht="19.95" customHeight="1">
      <c r="AH17" s="144" t="s">
        <v>123</v>
      </c>
      <c r="AI17" s="145">
        <v>14599945</v>
      </c>
      <c r="AJ17" s="145">
        <v>13114019</v>
      </c>
      <c r="AK17" s="146">
        <v>771179</v>
      </c>
      <c r="AL17" s="145">
        <v>14599.945</v>
      </c>
      <c r="AM17" s="145">
        <v>13114.019</v>
      </c>
      <c r="AN17" s="145">
        <v>771.17899999999997</v>
      </c>
      <c r="AO17" s="144"/>
      <c r="AQ17" s="149" t="s">
        <v>124</v>
      </c>
      <c r="AR17" s="150">
        <v>4773622</v>
      </c>
      <c r="AS17" s="151">
        <v>3544338</v>
      </c>
      <c r="AT17" s="152">
        <v>1213345</v>
      </c>
      <c r="AU17" s="151">
        <f t="shared" si="0"/>
        <v>4773.6220000000003</v>
      </c>
      <c r="AV17" s="151">
        <f t="shared" si="0"/>
        <v>3544.3380000000002</v>
      </c>
      <c r="AW17" s="151">
        <f t="shared" si="0"/>
        <v>1213.345</v>
      </c>
    </row>
    <row r="18" spans="1:49" ht="19.95" customHeight="1">
      <c r="AH18" s="144" t="s">
        <v>125</v>
      </c>
      <c r="AI18" s="145">
        <v>13973265</v>
      </c>
      <c r="AJ18" s="145">
        <v>12679576</v>
      </c>
      <c r="AK18" s="146">
        <v>605394</v>
      </c>
      <c r="AL18" s="145">
        <v>13973.264999999999</v>
      </c>
      <c r="AM18" s="145">
        <v>12679.575999999999</v>
      </c>
      <c r="AN18" s="145">
        <v>605.39400000000001</v>
      </c>
      <c r="AO18" s="144" t="s">
        <v>125</v>
      </c>
      <c r="AQ18" s="149" t="s">
        <v>126</v>
      </c>
      <c r="AR18" s="150">
        <v>4898809</v>
      </c>
      <c r="AS18" s="151">
        <v>3708636</v>
      </c>
      <c r="AT18" s="152">
        <v>1183017</v>
      </c>
      <c r="AU18" s="151">
        <f t="shared" si="0"/>
        <v>4898.8090000000002</v>
      </c>
      <c r="AV18" s="151">
        <f t="shared" si="0"/>
        <v>3708.636</v>
      </c>
      <c r="AW18" s="151">
        <f t="shared" si="0"/>
        <v>1183.0170000000001</v>
      </c>
    </row>
    <row r="19" spans="1:49" ht="19.95" customHeight="1">
      <c r="AH19" s="144" t="s">
        <v>127</v>
      </c>
      <c r="AI19" s="145">
        <v>12020442</v>
      </c>
      <c r="AJ19" s="145">
        <v>10624448</v>
      </c>
      <c r="AK19" s="146">
        <v>748472</v>
      </c>
      <c r="AL19" s="145">
        <v>12020.441999999999</v>
      </c>
      <c r="AM19" s="145">
        <v>10624.448</v>
      </c>
      <c r="AN19" s="145">
        <v>748.47199999999998</v>
      </c>
      <c r="AO19" s="144"/>
      <c r="AQ19" s="149" t="s">
        <v>128</v>
      </c>
      <c r="AR19" s="150">
        <v>5773305</v>
      </c>
      <c r="AS19" s="151">
        <v>5006039</v>
      </c>
      <c r="AT19" s="152">
        <v>759679</v>
      </c>
      <c r="AU19" s="151">
        <f t="shared" si="0"/>
        <v>5773.3050000000003</v>
      </c>
      <c r="AV19" s="151">
        <f t="shared" si="0"/>
        <v>5006.0389999999998</v>
      </c>
      <c r="AW19" s="151">
        <f t="shared" si="0"/>
        <v>759.67899999999997</v>
      </c>
    </row>
    <row r="20" spans="1:49" ht="19.95" customHeight="1">
      <c r="AH20" s="144" t="s">
        <v>129</v>
      </c>
      <c r="AI20" s="153">
        <v>11432368</v>
      </c>
      <c r="AJ20" s="153">
        <v>10364627</v>
      </c>
      <c r="AK20" s="146">
        <v>620047</v>
      </c>
      <c r="AL20" s="145">
        <v>11432.368</v>
      </c>
      <c r="AM20" s="145">
        <v>10364.627</v>
      </c>
      <c r="AN20" s="145">
        <v>620.04700000000003</v>
      </c>
      <c r="AO20" s="144"/>
      <c r="AQ20" s="149" t="s">
        <v>130</v>
      </c>
      <c r="AR20" s="150">
        <v>6350635</v>
      </c>
      <c r="AS20" s="151">
        <v>4892798</v>
      </c>
      <c r="AT20" s="152">
        <v>1441170</v>
      </c>
      <c r="AU20" s="151">
        <f t="shared" si="0"/>
        <v>6350.6350000000002</v>
      </c>
      <c r="AV20" s="151">
        <f t="shared" si="0"/>
        <v>4892.7979999999998</v>
      </c>
      <c r="AW20" s="151">
        <f t="shared" si="0"/>
        <v>1441.17</v>
      </c>
    </row>
    <row r="21" spans="1:49" ht="19.95" customHeight="1">
      <c r="AH21" s="144" t="s">
        <v>131</v>
      </c>
      <c r="AI21" s="145">
        <v>12755431</v>
      </c>
      <c r="AJ21" s="145">
        <v>11467656</v>
      </c>
      <c r="AK21" s="146">
        <v>700966</v>
      </c>
      <c r="AL21" s="145">
        <v>12755.431</v>
      </c>
      <c r="AM21" s="145">
        <v>11467.656000000001</v>
      </c>
      <c r="AN21" s="145">
        <v>700.96600000000001</v>
      </c>
      <c r="AO21" s="144" t="s">
        <v>131</v>
      </c>
      <c r="AQ21" s="149" t="s">
        <v>132</v>
      </c>
      <c r="AR21" s="150">
        <v>7029569</v>
      </c>
      <c r="AS21" s="151">
        <v>5576623</v>
      </c>
      <c r="AT21" s="152">
        <v>1437864</v>
      </c>
      <c r="AU21" s="151">
        <f t="shared" si="0"/>
        <v>7029.5690000000004</v>
      </c>
      <c r="AV21" s="151">
        <f t="shared" si="0"/>
        <v>5576.6229999999996</v>
      </c>
      <c r="AW21" s="151">
        <f t="shared" si="0"/>
        <v>1437.864</v>
      </c>
    </row>
    <row r="22" spans="1:49" ht="19.95" customHeight="1">
      <c r="AH22" s="144" t="s">
        <v>133</v>
      </c>
      <c r="AI22" s="145">
        <v>12013190</v>
      </c>
      <c r="AJ22" s="145">
        <v>11016323</v>
      </c>
      <c r="AK22" s="146">
        <v>529477</v>
      </c>
      <c r="AL22" s="145">
        <v>12013.19</v>
      </c>
      <c r="AM22" s="145">
        <v>11016.323</v>
      </c>
      <c r="AN22" s="145">
        <v>529.47699999999998</v>
      </c>
      <c r="AO22" s="144"/>
      <c r="AQ22" s="149" t="s">
        <v>134</v>
      </c>
      <c r="AR22" s="150">
        <v>7041978</v>
      </c>
      <c r="AS22" s="151">
        <v>5826624</v>
      </c>
      <c r="AT22" s="152">
        <v>1185914</v>
      </c>
      <c r="AU22" s="151">
        <f t="shared" si="0"/>
        <v>7041.9780000000001</v>
      </c>
      <c r="AV22" s="151">
        <f t="shared" si="0"/>
        <v>5826.6239999999998</v>
      </c>
      <c r="AW22" s="151">
        <f t="shared" si="0"/>
        <v>1185.914</v>
      </c>
    </row>
    <row r="23" spans="1:49" ht="19.95" customHeight="1">
      <c r="AH23" s="144" t="s">
        <v>135</v>
      </c>
      <c r="AI23" s="153">
        <v>14535390</v>
      </c>
      <c r="AJ23" s="153">
        <v>13367321</v>
      </c>
      <c r="AK23" s="154">
        <v>672338</v>
      </c>
      <c r="AL23" s="145">
        <v>14535.39</v>
      </c>
      <c r="AM23" s="145">
        <v>13367.321</v>
      </c>
      <c r="AN23" s="145">
        <v>672.33799999999997</v>
      </c>
      <c r="AO23" s="144"/>
      <c r="AQ23" s="149" t="s">
        <v>136</v>
      </c>
      <c r="AR23" s="150">
        <v>7208957</v>
      </c>
      <c r="AS23" s="151">
        <v>6304659</v>
      </c>
      <c r="AT23" s="152">
        <v>873851</v>
      </c>
      <c r="AU23" s="151">
        <f t="shared" si="0"/>
        <v>7208.9570000000003</v>
      </c>
      <c r="AV23" s="151">
        <f t="shared" si="0"/>
        <v>6304.6589999999997</v>
      </c>
      <c r="AW23" s="151">
        <f t="shared" si="0"/>
        <v>873.851</v>
      </c>
    </row>
    <row r="24" spans="1:49" ht="19.95" customHeight="1">
      <c r="AH24" s="144" t="s">
        <v>137</v>
      </c>
      <c r="AI24" s="145">
        <v>13986038</v>
      </c>
      <c r="AJ24" s="145">
        <v>12836457</v>
      </c>
      <c r="AK24" s="146">
        <v>640597</v>
      </c>
      <c r="AL24" s="145">
        <v>13986.038</v>
      </c>
      <c r="AM24" s="145">
        <v>12836.457</v>
      </c>
      <c r="AN24" s="145">
        <v>640.59699999999998</v>
      </c>
      <c r="AO24" s="144" t="s">
        <v>137</v>
      </c>
      <c r="AQ24" s="149" t="s">
        <v>138</v>
      </c>
      <c r="AR24" s="150">
        <v>7654289</v>
      </c>
      <c r="AS24" s="151">
        <v>6153711</v>
      </c>
      <c r="AT24" s="152">
        <v>1452401</v>
      </c>
      <c r="AU24" s="151">
        <f t="shared" si="0"/>
        <v>7654.2889999999998</v>
      </c>
      <c r="AV24" s="151">
        <f t="shared" si="0"/>
        <v>6153.7110000000002</v>
      </c>
      <c r="AW24" s="151">
        <f t="shared" si="0"/>
        <v>1452.4010000000001</v>
      </c>
    </row>
    <row r="25" spans="1:49" ht="19.95" customHeight="1">
      <c r="AH25" s="144" t="s">
        <v>139</v>
      </c>
      <c r="AI25" s="145">
        <v>12828289</v>
      </c>
      <c r="AJ25" s="145">
        <v>12047414</v>
      </c>
      <c r="AK25" s="146">
        <v>441537</v>
      </c>
      <c r="AL25" s="145">
        <v>12828.289000000001</v>
      </c>
      <c r="AM25" s="145">
        <v>12047.414000000001</v>
      </c>
      <c r="AN25" s="145">
        <v>441.53699999999998</v>
      </c>
      <c r="AO25" s="144"/>
      <c r="AQ25" s="149" t="s">
        <v>140</v>
      </c>
      <c r="AR25" s="150">
        <v>5826558</v>
      </c>
      <c r="AS25" s="151">
        <v>4313923</v>
      </c>
      <c r="AT25" s="152">
        <v>1473252</v>
      </c>
      <c r="AU25" s="151">
        <f t="shared" si="0"/>
        <v>5826.558</v>
      </c>
      <c r="AV25" s="151">
        <f t="shared" si="0"/>
        <v>4313.9229999999998</v>
      </c>
      <c r="AW25" s="151">
        <f t="shared" si="0"/>
        <v>1473.252</v>
      </c>
    </row>
    <row r="26" spans="1:49" ht="19.95" customHeight="1">
      <c r="AH26" s="144" t="s">
        <v>141</v>
      </c>
      <c r="AI26" s="145">
        <v>13239672</v>
      </c>
      <c r="AJ26" s="145">
        <v>12483620</v>
      </c>
      <c r="AK26" s="146">
        <v>288851</v>
      </c>
      <c r="AL26" s="145">
        <v>13239.672</v>
      </c>
      <c r="AM26" s="145">
        <v>12483.62</v>
      </c>
      <c r="AN26" s="145">
        <v>288.851</v>
      </c>
      <c r="AO26" s="144"/>
      <c r="AQ26" s="149" t="s">
        <v>142</v>
      </c>
      <c r="AR26" s="150">
        <v>8841649</v>
      </c>
      <c r="AS26" s="151">
        <v>6423127</v>
      </c>
      <c r="AT26" s="152">
        <v>2386212</v>
      </c>
      <c r="AU26" s="151">
        <f t="shared" si="0"/>
        <v>8841.6489999999994</v>
      </c>
      <c r="AV26" s="151">
        <f t="shared" si="0"/>
        <v>6423.1270000000004</v>
      </c>
      <c r="AW26" s="151">
        <f t="shared" si="0"/>
        <v>2386.212</v>
      </c>
    </row>
    <row r="27" spans="1:49" ht="19.95" customHeight="1">
      <c r="AH27" s="144" t="s">
        <v>143</v>
      </c>
      <c r="AI27" s="145">
        <v>15149333</v>
      </c>
      <c r="AJ27" s="145">
        <v>14134246</v>
      </c>
      <c r="AK27" s="146">
        <v>523034</v>
      </c>
      <c r="AL27" s="145">
        <v>15149.333000000001</v>
      </c>
      <c r="AM27" s="145">
        <v>14134.245999999999</v>
      </c>
      <c r="AN27" s="145">
        <v>523.03399999999999</v>
      </c>
      <c r="AO27" s="144" t="s">
        <v>144</v>
      </c>
      <c r="AQ27" s="149" t="s">
        <v>145</v>
      </c>
      <c r="AR27" s="150">
        <v>6997763</v>
      </c>
      <c r="AS27" s="151">
        <v>4793839</v>
      </c>
      <c r="AT27" s="152">
        <v>1954145</v>
      </c>
      <c r="AU27" s="151">
        <f t="shared" si="0"/>
        <v>6997.7629999999999</v>
      </c>
      <c r="AV27" s="151">
        <f t="shared" si="0"/>
        <v>4793.8389999999999</v>
      </c>
      <c r="AW27" s="151">
        <f t="shared" si="0"/>
        <v>1954.145</v>
      </c>
    </row>
    <row r="28" spans="1:49" ht="19.95" customHeight="1">
      <c r="AH28" s="144" t="s">
        <v>146</v>
      </c>
      <c r="AI28" s="145">
        <v>9956771</v>
      </c>
      <c r="AJ28" s="145">
        <v>9383149</v>
      </c>
      <c r="AK28" s="146">
        <v>316338</v>
      </c>
      <c r="AL28" s="145">
        <v>9956.7710000000006</v>
      </c>
      <c r="AM28" s="145">
        <v>9383.1489999999994</v>
      </c>
      <c r="AN28" s="145">
        <v>316.33800000000002</v>
      </c>
      <c r="AO28" s="155"/>
      <c r="AQ28" s="149" t="s">
        <v>147</v>
      </c>
      <c r="AR28" s="150">
        <v>8686972.5</v>
      </c>
      <c r="AS28" s="151">
        <v>5808833</v>
      </c>
      <c r="AT28" s="152">
        <v>2623982</v>
      </c>
      <c r="AU28" s="151">
        <f t="shared" si="0"/>
        <v>8686.9724999999999</v>
      </c>
      <c r="AV28" s="151">
        <f t="shared" si="0"/>
        <v>5808.8329999999996</v>
      </c>
      <c r="AW28" s="151">
        <f t="shared" si="0"/>
        <v>2623.982</v>
      </c>
    </row>
    <row r="29" spans="1:49" ht="19.95" customHeight="1">
      <c r="AH29" s="144" t="s">
        <v>148</v>
      </c>
      <c r="AI29" s="145">
        <v>14340478</v>
      </c>
      <c r="AJ29" s="145">
        <v>13514628</v>
      </c>
      <c r="AK29" s="146">
        <v>475403</v>
      </c>
      <c r="AL29" s="145">
        <v>14340.477999999999</v>
      </c>
      <c r="AM29" s="145">
        <v>13514.628000000001</v>
      </c>
      <c r="AN29" s="145">
        <v>475.40300000000002</v>
      </c>
      <c r="AO29" s="155"/>
      <c r="AQ29" s="149" t="s">
        <v>149</v>
      </c>
      <c r="AR29" s="150">
        <v>8325877</v>
      </c>
      <c r="AS29" s="151">
        <v>5494503</v>
      </c>
      <c r="AT29" s="152">
        <v>2561059</v>
      </c>
      <c r="AU29" s="151">
        <f t="shared" si="0"/>
        <v>8325.8770000000004</v>
      </c>
      <c r="AV29" s="151">
        <f t="shared" si="0"/>
        <v>5494.5029999999997</v>
      </c>
      <c r="AW29" s="151">
        <f t="shared" si="0"/>
        <v>2561.0590000000002</v>
      </c>
    </row>
    <row r="30" spans="1:49" ht="19.95" customHeight="1">
      <c r="AH30" s="144" t="s">
        <v>150</v>
      </c>
      <c r="AI30" s="145">
        <v>13738212</v>
      </c>
      <c r="AJ30" s="145">
        <v>12873806</v>
      </c>
      <c r="AK30" s="146">
        <v>448767</v>
      </c>
      <c r="AL30" s="145">
        <v>14340.477999999999</v>
      </c>
      <c r="AM30" s="145">
        <v>13514.628000000001</v>
      </c>
      <c r="AN30" s="145">
        <v>475.40300000000002</v>
      </c>
      <c r="AO30" s="155" t="s">
        <v>150</v>
      </c>
      <c r="AQ30" s="149" t="s">
        <v>151</v>
      </c>
      <c r="AR30" s="150">
        <v>8902470</v>
      </c>
      <c r="AS30" s="151">
        <v>6242920</v>
      </c>
      <c r="AT30" s="152">
        <v>2218953</v>
      </c>
      <c r="AU30" s="151">
        <f t="shared" si="0"/>
        <v>8902.4699999999993</v>
      </c>
      <c r="AV30" s="151">
        <f t="shared" si="0"/>
        <v>6242.92</v>
      </c>
      <c r="AW30" s="151">
        <f t="shared" si="0"/>
        <v>2218.953</v>
      </c>
    </row>
    <row r="31" spans="1:49" s="157" customFormat="1" ht="17.399999999999999">
      <c r="A31" s="156"/>
      <c r="AH31" s="155" t="s">
        <v>152</v>
      </c>
      <c r="AI31" s="158">
        <v>13881805</v>
      </c>
      <c r="AJ31" s="159">
        <v>12778061</v>
      </c>
      <c r="AK31" s="160">
        <v>761508</v>
      </c>
      <c r="AL31" s="159">
        <f t="shared" ref="AL31:AN39" si="1">AI31/1000</f>
        <v>13881.805</v>
      </c>
      <c r="AM31" s="159">
        <f t="shared" si="1"/>
        <v>12778.061</v>
      </c>
      <c r="AN31" s="159">
        <f t="shared" si="1"/>
        <v>761.50800000000004</v>
      </c>
      <c r="AO31" s="155"/>
      <c r="AQ31" s="161" t="s">
        <v>153</v>
      </c>
      <c r="AR31" s="162">
        <v>10184486.5</v>
      </c>
      <c r="AS31" s="163">
        <v>6412308</v>
      </c>
      <c r="AT31" s="164">
        <v>3209750</v>
      </c>
      <c r="AU31" s="163">
        <f t="shared" si="0"/>
        <v>10184.486500000001</v>
      </c>
      <c r="AV31" s="163">
        <f t="shared" si="0"/>
        <v>6412.308</v>
      </c>
      <c r="AW31" s="163">
        <f t="shared" si="0"/>
        <v>3209.75</v>
      </c>
    </row>
    <row r="32" spans="1:49" ht="17.399999999999999">
      <c r="A32" s="165"/>
      <c r="AH32" s="155" t="s">
        <v>154</v>
      </c>
      <c r="AI32" s="158">
        <v>14408177</v>
      </c>
      <c r="AJ32" s="159">
        <v>13369029</v>
      </c>
      <c r="AK32" s="160">
        <v>610362</v>
      </c>
      <c r="AL32" s="159">
        <f t="shared" si="1"/>
        <v>14408.177</v>
      </c>
      <c r="AM32" s="159">
        <f t="shared" si="1"/>
        <v>13369.029</v>
      </c>
      <c r="AN32" s="159">
        <f t="shared" si="1"/>
        <v>610.36199999999997</v>
      </c>
      <c r="AO32" s="155"/>
      <c r="AQ32" s="149" t="s">
        <v>155</v>
      </c>
      <c r="AR32" s="150">
        <v>7444372</v>
      </c>
      <c r="AS32" s="151">
        <v>5438541</v>
      </c>
      <c r="AT32" s="152">
        <v>1767400</v>
      </c>
      <c r="AU32" s="151">
        <f t="shared" si="0"/>
        <v>7444.3720000000003</v>
      </c>
      <c r="AV32" s="151">
        <f t="shared" si="0"/>
        <v>5438.5410000000002</v>
      </c>
      <c r="AW32" s="151">
        <f t="shared" si="0"/>
        <v>1767.4</v>
      </c>
    </row>
    <row r="33" spans="1:49" ht="17.399999999999999">
      <c r="A33" s="165"/>
      <c r="B33" s="166"/>
      <c r="C33" s="166"/>
      <c r="D33" s="166"/>
      <c r="E33" s="166"/>
      <c r="AH33" s="155" t="s">
        <v>156</v>
      </c>
      <c r="AI33" s="145">
        <v>16289604</v>
      </c>
      <c r="AJ33" s="145">
        <v>15260742</v>
      </c>
      <c r="AK33" s="146">
        <v>612321</v>
      </c>
      <c r="AL33" s="159">
        <f t="shared" si="1"/>
        <v>16289.603999999999</v>
      </c>
      <c r="AM33" s="159">
        <f t="shared" si="1"/>
        <v>15260.742</v>
      </c>
      <c r="AN33" s="159">
        <f t="shared" si="1"/>
        <v>612.32100000000003</v>
      </c>
      <c r="AO33" s="155" t="s">
        <v>156</v>
      </c>
      <c r="AQ33" s="149" t="s">
        <v>157</v>
      </c>
      <c r="AR33" s="150">
        <v>9283019</v>
      </c>
      <c r="AS33" s="151">
        <v>6598816</v>
      </c>
      <c r="AT33" s="152">
        <v>2403579</v>
      </c>
      <c r="AU33" s="151">
        <f t="shared" si="0"/>
        <v>9283.0190000000002</v>
      </c>
      <c r="AV33" s="151">
        <f t="shared" si="0"/>
        <v>6598.8159999999998</v>
      </c>
      <c r="AW33" s="151">
        <f t="shared" si="0"/>
        <v>2403.5790000000002</v>
      </c>
    </row>
    <row r="34" spans="1:49">
      <c r="AH34" s="155" t="s">
        <v>158</v>
      </c>
      <c r="AI34" s="145">
        <v>16054541</v>
      </c>
      <c r="AJ34" s="145">
        <v>14640310</v>
      </c>
      <c r="AK34" s="146">
        <v>964876</v>
      </c>
      <c r="AL34" s="159">
        <f t="shared" si="1"/>
        <v>16054.540999999999</v>
      </c>
      <c r="AM34" s="159">
        <f t="shared" si="1"/>
        <v>14640.31</v>
      </c>
      <c r="AN34" s="159">
        <f t="shared" si="1"/>
        <v>964.87599999999998</v>
      </c>
      <c r="AO34" s="155"/>
      <c r="AQ34" s="149" t="s">
        <v>159</v>
      </c>
      <c r="AR34" s="150">
        <v>10309281.5</v>
      </c>
      <c r="AS34" s="151">
        <v>6878062</v>
      </c>
      <c r="AT34" s="152">
        <v>3022730</v>
      </c>
      <c r="AU34" s="151">
        <f t="shared" si="0"/>
        <v>10309.281499999999</v>
      </c>
      <c r="AV34" s="151">
        <f t="shared" si="0"/>
        <v>6878.0619999999999</v>
      </c>
      <c r="AW34" s="151">
        <f t="shared" si="0"/>
        <v>3022.73</v>
      </c>
    </row>
    <row r="35" spans="1:49">
      <c r="AH35" s="155" t="s">
        <v>160</v>
      </c>
      <c r="AI35" s="145">
        <v>13411941</v>
      </c>
      <c r="AJ35" s="145">
        <v>12407145</v>
      </c>
      <c r="AK35" s="146">
        <v>563239</v>
      </c>
      <c r="AL35" s="145">
        <f t="shared" si="1"/>
        <v>13411.941000000001</v>
      </c>
      <c r="AM35" s="145">
        <f t="shared" si="1"/>
        <v>12407.145</v>
      </c>
      <c r="AN35" s="145">
        <f t="shared" si="1"/>
        <v>563.23900000000003</v>
      </c>
      <c r="AO35" s="155"/>
      <c r="AQ35" s="149" t="s">
        <v>161</v>
      </c>
      <c r="AR35" s="150">
        <v>7194504</v>
      </c>
      <c r="AS35" s="151">
        <v>5497460</v>
      </c>
      <c r="AT35" s="152">
        <v>1439145</v>
      </c>
      <c r="AU35" s="151">
        <v>7194.5039999999999</v>
      </c>
      <c r="AV35" s="151">
        <v>5497.46</v>
      </c>
      <c r="AW35" s="151">
        <v>1439.145</v>
      </c>
    </row>
    <row r="36" spans="1:49">
      <c r="AH36" s="155" t="s">
        <v>162</v>
      </c>
      <c r="AI36" s="145">
        <v>13160733</v>
      </c>
      <c r="AJ36" s="145">
        <v>12085445</v>
      </c>
      <c r="AK36" s="146">
        <v>719444</v>
      </c>
      <c r="AL36" s="145">
        <f t="shared" si="1"/>
        <v>13160.733</v>
      </c>
      <c r="AM36" s="145">
        <f t="shared" si="1"/>
        <v>12085.445</v>
      </c>
      <c r="AN36" s="145">
        <f t="shared" si="1"/>
        <v>719.44399999999996</v>
      </c>
      <c r="AO36" s="155" t="s">
        <v>162</v>
      </c>
      <c r="AQ36" s="149" t="s">
        <v>163</v>
      </c>
      <c r="AR36" s="150">
        <v>10502584</v>
      </c>
      <c r="AS36" s="151">
        <v>6497490</v>
      </c>
      <c r="AT36" s="152">
        <v>3535101</v>
      </c>
      <c r="AU36" s="151">
        <f t="shared" ref="AU36:AW58" si="2">AR36/1000</f>
        <v>10502.584000000001</v>
      </c>
      <c r="AV36" s="151">
        <f t="shared" si="2"/>
        <v>6497.49</v>
      </c>
      <c r="AW36" s="151">
        <f t="shared" si="2"/>
        <v>3535.1010000000001</v>
      </c>
    </row>
    <row r="37" spans="1:49">
      <c r="AH37" s="155" t="s">
        <v>164</v>
      </c>
      <c r="AI37" s="145">
        <v>11892248</v>
      </c>
      <c r="AJ37" s="145">
        <v>10928330</v>
      </c>
      <c r="AK37" s="146">
        <v>588100</v>
      </c>
      <c r="AL37" s="145">
        <f t="shared" si="1"/>
        <v>11892.248</v>
      </c>
      <c r="AM37" s="145">
        <f t="shared" si="1"/>
        <v>10928.33</v>
      </c>
      <c r="AN37" s="145">
        <f t="shared" si="1"/>
        <v>588.1</v>
      </c>
      <c r="AO37" s="155"/>
      <c r="AQ37" s="149" t="s">
        <v>165</v>
      </c>
      <c r="AR37" s="150">
        <v>7949826</v>
      </c>
      <c r="AS37" s="151">
        <v>5132908</v>
      </c>
      <c r="AT37" s="152">
        <v>2629195</v>
      </c>
      <c r="AU37" s="151">
        <f t="shared" si="2"/>
        <v>7949.826</v>
      </c>
      <c r="AV37" s="151">
        <f t="shared" si="2"/>
        <v>5132.9080000000004</v>
      </c>
      <c r="AW37" s="151">
        <f t="shared" si="2"/>
        <v>2629.1950000000002</v>
      </c>
    </row>
    <row r="38" spans="1:49">
      <c r="AH38" s="155" t="s">
        <v>166</v>
      </c>
      <c r="AI38" s="145">
        <v>13723920</v>
      </c>
      <c r="AJ38" s="145">
        <v>12592201</v>
      </c>
      <c r="AK38" s="146">
        <v>626752</v>
      </c>
      <c r="AL38" s="145">
        <f t="shared" si="1"/>
        <v>13723.92</v>
      </c>
      <c r="AM38" s="145">
        <f t="shared" si="1"/>
        <v>12592.200999999999</v>
      </c>
      <c r="AN38" s="145">
        <f t="shared" si="1"/>
        <v>626.75199999999995</v>
      </c>
      <c r="AO38" s="155"/>
      <c r="AQ38" s="149" t="s">
        <v>167</v>
      </c>
      <c r="AR38" s="150">
        <v>9903783</v>
      </c>
      <c r="AS38" s="151">
        <v>6552712</v>
      </c>
      <c r="AT38" s="152">
        <v>2946655</v>
      </c>
      <c r="AU38" s="151">
        <f t="shared" si="2"/>
        <v>9903.7829999999994</v>
      </c>
      <c r="AV38" s="151">
        <f t="shared" si="2"/>
        <v>6552.7120000000004</v>
      </c>
      <c r="AW38" s="151">
        <f t="shared" si="2"/>
        <v>2946.6550000000002</v>
      </c>
    </row>
    <row r="39" spans="1:49">
      <c r="AH39" s="144" t="s">
        <v>168</v>
      </c>
      <c r="AI39" s="145">
        <v>15057259</v>
      </c>
      <c r="AJ39" s="145">
        <v>13383339</v>
      </c>
      <c r="AK39" s="146">
        <v>1113615</v>
      </c>
      <c r="AL39" s="145">
        <f t="shared" si="1"/>
        <v>15057.259</v>
      </c>
      <c r="AM39" s="145">
        <f t="shared" si="1"/>
        <v>13383.339</v>
      </c>
      <c r="AN39" s="145">
        <f t="shared" si="1"/>
        <v>1113.615</v>
      </c>
      <c r="AO39" s="147" t="s">
        <v>169</v>
      </c>
      <c r="AQ39" s="149" t="s">
        <v>170</v>
      </c>
      <c r="AR39" s="150">
        <v>8984460</v>
      </c>
      <c r="AS39" s="151">
        <v>6130528</v>
      </c>
      <c r="AT39" s="152">
        <v>2500651</v>
      </c>
      <c r="AU39" s="151">
        <f t="shared" si="2"/>
        <v>8984.4599999999991</v>
      </c>
      <c r="AV39" s="151">
        <f t="shared" si="2"/>
        <v>6130.5280000000002</v>
      </c>
      <c r="AW39" s="151">
        <f t="shared" si="2"/>
        <v>2500.6509999999998</v>
      </c>
    </row>
    <row r="40" spans="1:49">
      <c r="AH40" s="144" t="s">
        <v>171</v>
      </c>
      <c r="AI40" s="145">
        <v>10309360</v>
      </c>
      <c r="AJ40" s="145">
        <v>9413587</v>
      </c>
      <c r="AK40" s="146">
        <v>674685</v>
      </c>
      <c r="AL40" s="145">
        <v>10309.36</v>
      </c>
      <c r="AM40" s="145">
        <v>9413.5869999999995</v>
      </c>
      <c r="AN40" s="145">
        <v>674.68499999999995</v>
      </c>
      <c r="AQ40" s="149" t="s">
        <v>172</v>
      </c>
      <c r="AR40" s="150">
        <v>8927024</v>
      </c>
      <c r="AS40" s="151">
        <v>5925206</v>
      </c>
      <c r="AT40" s="152">
        <v>2618623</v>
      </c>
      <c r="AU40" s="151">
        <f t="shared" si="2"/>
        <v>8927.0239999999994</v>
      </c>
      <c r="AV40" s="151">
        <f t="shared" si="2"/>
        <v>5925.2060000000001</v>
      </c>
      <c r="AW40" s="151">
        <f t="shared" si="2"/>
        <v>2618.623</v>
      </c>
    </row>
    <row r="41" spans="1:49">
      <c r="AH41" s="144" t="s">
        <v>173</v>
      </c>
      <c r="AI41" s="145">
        <v>13953181</v>
      </c>
      <c r="AJ41" s="145">
        <v>12408257</v>
      </c>
      <c r="AK41" s="146">
        <v>1138152</v>
      </c>
      <c r="AL41" s="145">
        <v>13953.181</v>
      </c>
      <c r="AM41" s="145">
        <v>12408.257</v>
      </c>
      <c r="AN41" s="145">
        <v>1138.152</v>
      </c>
      <c r="AQ41" s="149" t="s">
        <v>174</v>
      </c>
      <c r="AR41" s="150">
        <v>9138928</v>
      </c>
      <c r="AS41" s="151">
        <v>5782702</v>
      </c>
      <c r="AT41" s="152">
        <v>2849656</v>
      </c>
      <c r="AU41" s="151">
        <f t="shared" si="2"/>
        <v>9138.9279999999999</v>
      </c>
      <c r="AV41" s="151">
        <f t="shared" si="2"/>
        <v>5782.7020000000002</v>
      </c>
      <c r="AW41" s="151">
        <f t="shared" si="2"/>
        <v>2849.6559999999999</v>
      </c>
    </row>
    <row r="42" spans="1:49">
      <c r="AH42" s="144" t="s">
        <v>175</v>
      </c>
      <c r="AI42" s="145">
        <v>12325603</v>
      </c>
      <c r="AJ42" s="145">
        <v>11245394</v>
      </c>
      <c r="AK42" s="146">
        <v>716530</v>
      </c>
      <c r="AL42" s="145">
        <v>12325.602999999999</v>
      </c>
      <c r="AM42" s="145">
        <v>11245.394</v>
      </c>
      <c r="AN42" s="145">
        <v>716.53</v>
      </c>
      <c r="AO42" s="147" t="s">
        <v>175</v>
      </c>
      <c r="AQ42" s="149" t="s">
        <v>176</v>
      </c>
      <c r="AR42" s="150">
        <v>8746229</v>
      </c>
      <c r="AS42" s="151">
        <v>6085706</v>
      </c>
      <c r="AT42" s="152">
        <v>2071806</v>
      </c>
      <c r="AU42" s="151">
        <f t="shared" si="2"/>
        <v>8746.2289999999994</v>
      </c>
      <c r="AV42" s="151">
        <f t="shared" si="2"/>
        <v>6085.7060000000001</v>
      </c>
      <c r="AW42" s="151">
        <f t="shared" si="2"/>
        <v>2071.806</v>
      </c>
    </row>
    <row r="43" spans="1:49">
      <c r="AH43" s="144" t="s">
        <v>177</v>
      </c>
      <c r="AI43" s="145">
        <v>13012125</v>
      </c>
      <c r="AJ43" s="145">
        <v>11750754</v>
      </c>
      <c r="AK43" s="146">
        <v>938855</v>
      </c>
      <c r="AL43" s="145">
        <v>13012</v>
      </c>
      <c r="AM43" s="145">
        <v>11751</v>
      </c>
      <c r="AN43" s="145">
        <v>938.85500000000002</v>
      </c>
      <c r="AQ43" s="149" t="s">
        <v>178</v>
      </c>
      <c r="AR43" s="150">
        <v>7777611</v>
      </c>
      <c r="AS43" s="151">
        <v>5684049</v>
      </c>
      <c r="AT43" s="152">
        <v>1684543</v>
      </c>
      <c r="AU43" s="151">
        <f t="shared" si="2"/>
        <v>7777.6109999999999</v>
      </c>
      <c r="AV43" s="151">
        <f t="shared" si="2"/>
        <v>5684.049</v>
      </c>
      <c r="AW43" s="151">
        <f t="shared" si="2"/>
        <v>1684.5429999999999</v>
      </c>
    </row>
    <row r="44" spans="1:49">
      <c r="AH44" s="144" t="s">
        <v>179</v>
      </c>
      <c r="AI44" s="145">
        <v>13540379</v>
      </c>
      <c r="AJ44" s="145">
        <v>12247744</v>
      </c>
      <c r="AK44" s="146">
        <v>986283</v>
      </c>
      <c r="AL44" s="145">
        <v>13540</v>
      </c>
      <c r="AM44" s="145">
        <v>12248</v>
      </c>
      <c r="AN44" s="145">
        <v>986</v>
      </c>
      <c r="AQ44" s="149" t="s">
        <v>180</v>
      </c>
      <c r="AR44" s="150">
        <v>9743924</v>
      </c>
      <c r="AS44" s="151">
        <v>6731112</v>
      </c>
      <c r="AT44" s="152">
        <v>2559841</v>
      </c>
      <c r="AU44" s="151">
        <f t="shared" si="2"/>
        <v>9743.9240000000009</v>
      </c>
      <c r="AV44" s="151">
        <f t="shared" si="2"/>
        <v>6731.1120000000001</v>
      </c>
      <c r="AW44" s="151">
        <f t="shared" si="2"/>
        <v>2559.8409999999999</v>
      </c>
    </row>
    <row r="45" spans="1:49">
      <c r="AH45" s="144" t="s">
        <v>181</v>
      </c>
      <c r="AI45" s="145">
        <v>12688692</v>
      </c>
      <c r="AJ45" s="145">
        <v>11495426</v>
      </c>
      <c r="AK45" s="146">
        <v>862180</v>
      </c>
      <c r="AL45" s="145">
        <v>12689</v>
      </c>
      <c r="AM45" s="145">
        <v>11495</v>
      </c>
      <c r="AN45" s="145">
        <v>862</v>
      </c>
      <c r="AO45" s="147" t="s">
        <v>181</v>
      </c>
      <c r="AQ45" s="149" t="s">
        <v>182</v>
      </c>
      <c r="AR45" s="150">
        <v>9265390</v>
      </c>
      <c r="AS45" s="151">
        <v>7462691</v>
      </c>
      <c r="AT45" s="152">
        <v>1463731</v>
      </c>
      <c r="AU45" s="151">
        <f t="shared" si="2"/>
        <v>9265.39</v>
      </c>
      <c r="AV45" s="151">
        <f t="shared" si="2"/>
        <v>7462.6909999999998</v>
      </c>
      <c r="AW45" s="151">
        <f t="shared" si="2"/>
        <v>1463.731</v>
      </c>
    </row>
    <row r="46" spans="1:49">
      <c r="AH46" s="144" t="s">
        <v>183</v>
      </c>
      <c r="AI46" s="145">
        <v>13599327</v>
      </c>
      <c r="AJ46" s="145">
        <v>12139538</v>
      </c>
      <c r="AK46" s="146">
        <v>1068943</v>
      </c>
      <c r="AL46" s="145">
        <v>13599</v>
      </c>
      <c r="AM46" s="145">
        <v>12140</v>
      </c>
      <c r="AN46" s="145">
        <v>1069</v>
      </c>
      <c r="AQ46" s="149" t="s">
        <v>184</v>
      </c>
      <c r="AR46" s="150">
        <v>6169541.5</v>
      </c>
      <c r="AS46" s="151">
        <v>4616060</v>
      </c>
      <c r="AT46" s="152">
        <v>1303227.5</v>
      </c>
      <c r="AU46" s="151">
        <f t="shared" si="2"/>
        <v>6169.5415000000003</v>
      </c>
      <c r="AV46" s="151">
        <f t="shared" si="2"/>
        <v>4616.0600000000004</v>
      </c>
      <c r="AW46" s="151">
        <f t="shared" si="2"/>
        <v>1303.2275</v>
      </c>
    </row>
    <row r="47" spans="1:49">
      <c r="AH47" s="144" t="s">
        <v>185</v>
      </c>
      <c r="AI47" s="145">
        <v>12689729</v>
      </c>
      <c r="AJ47" s="145">
        <v>11426438</v>
      </c>
      <c r="AK47" s="146">
        <v>959038</v>
      </c>
      <c r="AL47" s="145">
        <v>12690</v>
      </c>
      <c r="AM47" s="145">
        <v>11426</v>
      </c>
      <c r="AN47" s="145">
        <v>959</v>
      </c>
      <c r="AQ47" s="167" t="s">
        <v>186</v>
      </c>
      <c r="AR47" s="148">
        <v>6888624</v>
      </c>
      <c r="AS47" s="145">
        <v>4634432</v>
      </c>
      <c r="AT47" s="146">
        <v>1901783</v>
      </c>
      <c r="AU47" s="145">
        <f t="shared" si="2"/>
        <v>6888.6239999999998</v>
      </c>
      <c r="AV47" s="145">
        <f t="shared" si="2"/>
        <v>4634.4319999999998</v>
      </c>
      <c r="AW47" s="145">
        <f t="shared" si="2"/>
        <v>1901.7829999999999</v>
      </c>
    </row>
    <row r="48" spans="1:49">
      <c r="AH48" s="144" t="s">
        <v>187</v>
      </c>
      <c r="AI48" s="145">
        <v>12058692</v>
      </c>
      <c r="AJ48" s="145">
        <v>11109879</v>
      </c>
      <c r="AK48" s="146">
        <v>764343</v>
      </c>
      <c r="AL48" s="145">
        <v>12059</v>
      </c>
      <c r="AM48" s="145">
        <v>11110</v>
      </c>
      <c r="AN48" s="145">
        <v>764</v>
      </c>
      <c r="AO48" s="147" t="s">
        <v>187</v>
      </c>
      <c r="AQ48" s="167" t="s">
        <v>188</v>
      </c>
      <c r="AR48" s="153">
        <v>6464230</v>
      </c>
      <c r="AS48" s="153">
        <v>3871472</v>
      </c>
      <c r="AT48" s="154">
        <v>2344384</v>
      </c>
      <c r="AU48" s="145">
        <f t="shared" si="2"/>
        <v>6464.23</v>
      </c>
      <c r="AV48" s="145">
        <f t="shared" si="2"/>
        <v>3871.4720000000002</v>
      </c>
      <c r="AW48" s="145">
        <f t="shared" si="2"/>
        <v>2344.384</v>
      </c>
    </row>
    <row r="49" spans="34:49">
      <c r="AH49" s="144" t="s">
        <v>189</v>
      </c>
      <c r="AI49" s="145">
        <v>13804680</v>
      </c>
      <c r="AJ49" s="145">
        <v>12627020</v>
      </c>
      <c r="AK49" s="146">
        <v>917910</v>
      </c>
      <c r="AL49" s="145">
        <v>13805</v>
      </c>
      <c r="AM49" s="145">
        <v>12627</v>
      </c>
      <c r="AN49" s="145">
        <v>918</v>
      </c>
      <c r="AQ49" s="167" t="s">
        <v>190</v>
      </c>
      <c r="AR49" s="153">
        <v>8393603</v>
      </c>
      <c r="AS49" s="153">
        <v>4966324</v>
      </c>
      <c r="AT49" s="154">
        <v>3124378</v>
      </c>
      <c r="AU49" s="145">
        <f t="shared" si="2"/>
        <v>8393.6029999999992</v>
      </c>
      <c r="AV49" s="145">
        <f t="shared" si="2"/>
        <v>4966.3239999999996</v>
      </c>
      <c r="AW49" s="145">
        <f t="shared" si="2"/>
        <v>3124.3780000000002</v>
      </c>
    </row>
    <row r="50" spans="34:49">
      <c r="AH50" s="144" t="s">
        <v>191</v>
      </c>
      <c r="AI50" s="145">
        <v>11903376</v>
      </c>
      <c r="AJ50" s="145">
        <v>11297489</v>
      </c>
      <c r="AK50" s="146">
        <v>454570</v>
      </c>
      <c r="AL50" s="145">
        <v>11903</v>
      </c>
      <c r="AM50" s="145">
        <v>11297</v>
      </c>
      <c r="AN50" s="145">
        <v>455</v>
      </c>
      <c r="AQ50" s="167" t="s">
        <v>192</v>
      </c>
      <c r="AR50" s="148">
        <v>9311519</v>
      </c>
      <c r="AS50" s="145">
        <v>5330087</v>
      </c>
      <c r="AT50" s="146">
        <v>3565070</v>
      </c>
      <c r="AU50" s="145">
        <f t="shared" si="2"/>
        <v>9311.5190000000002</v>
      </c>
      <c r="AV50" s="145">
        <f t="shared" si="2"/>
        <v>5330.0870000000004</v>
      </c>
      <c r="AW50" s="145">
        <f t="shared" si="2"/>
        <v>3565.07</v>
      </c>
    </row>
    <row r="51" spans="34:49">
      <c r="AH51" s="144" t="s">
        <v>193</v>
      </c>
      <c r="AI51" s="145">
        <v>11479512</v>
      </c>
      <c r="AJ51" s="145">
        <v>10671207</v>
      </c>
      <c r="AK51" s="146">
        <v>651143</v>
      </c>
      <c r="AL51" s="145">
        <v>11480</v>
      </c>
      <c r="AM51" s="145">
        <v>10671</v>
      </c>
      <c r="AN51" s="145">
        <v>651</v>
      </c>
      <c r="AO51" s="147" t="s">
        <v>193</v>
      </c>
      <c r="AQ51" s="167" t="s">
        <v>194</v>
      </c>
      <c r="AR51" s="153">
        <v>8612590</v>
      </c>
      <c r="AS51" s="153">
        <v>5290798</v>
      </c>
      <c r="AT51" s="154">
        <v>2898672</v>
      </c>
      <c r="AU51" s="145">
        <f t="shared" si="2"/>
        <v>8612.59</v>
      </c>
      <c r="AV51" s="145">
        <f t="shared" si="2"/>
        <v>5290.7979999999998</v>
      </c>
      <c r="AW51" s="145">
        <f t="shared" si="2"/>
        <v>2898.672</v>
      </c>
    </row>
    <row r="52" spans="34:49">
      <c r="AH52" s="144" t="s">
        <v>195</v>
      </c>
      <c r="AI52" s="145">
        <v>11068593</v>
      </c>
      <c r="AJ52" s="145">
        <v>10206220</v>
      </c>
      <c r="AK52" s="146">
        <v>677499</v>
      </c>
      <c r="AL52" s="145">
        <v>11069</v>
      </c>
      <c r="AM52" s="145">
        <v>10206</v>
      </c>
      <c r="AN52" s="145">
        <v>677</v>
      </c>
      <c r="AQ52" s="167" t="s">
        <v>196</v>
      </c>
      <c r="AR52" s="153">
        <v>8262723</v>
      </c>
      <c r="AS52" s="153">
        <v>5084914</v>
      </c>
      <c r="AT52" s="154">
        <v>2864210</v>
      </c>
      <c r="AU52" s="145">
        <f t="shared" si="2"/>
        <v>8262.723</v>
      </c>
      <c r="AV52" s="145">
        <f t="shared" si="2"/>
        <v>5084.9139999999998</v>
      </c>
      <c r="AW52" s="145">
        <f t="shared" si="2"/>
        <v>2864.21</v>
      </c>
    </row>
    <row r="53" spans="34:49">
      <c r="AH53" s="144" t="s">
        <v>197</v>
      </c>
      <c r="AI53" s="145">
        <v>14674134</v>
      </c>
      <c r="AJ53" s="145">
        <v>13008025</v>
      </c>
      <c r="AK53" s="146">
        <v>1231026</v>
      </c>
      <c r="AL53" s="145">
        <v>14674</v>
      </c>
      <c r="AM53" s="145">
        <v>13008</v>
      </c>
      <c r="AN53" s="145">
        <v>1231</v>
      </c>
      <c r="AQ53" s="167" t="s">
        <v>198</v>
      </c>
      <c r="AR53" s="148">
        <v>9563307</v>
      </c>
      <c r="AS53" s="145">
        <v>5706837</v>
      </c>
      <c r="AT53" s="146">
        <v>3522238</v>
      </c>
      <c r="AU53" s="145">
        <f t="shared" si="2"/>
        <v>9563.3070000000007</v>
      </c>
      <c r="AV53" s="145">
        <f t="shared" si="2"/>
        <v>5706.8370000000004</v>
      </c>
      <c r="AW53" s="145">
        <f t="shared" si="2"/>
        <v>3522.2379999999998</v>
      </c>
    </row>
    <row r="54" spans="34:49">
      <c r="AH54" s="144" t="s">
        <v>199</v>
      </c>
      <c r="AI54" s="145">
        <v>10435246</v>
      </c>
      <c r="AJ54" s="145">
        <v>9367580</v>
      </c>
      <c r="AK54" s="146">
        <v>635906</v>
      </c>
      <c r="AL54" s="145">
        <v>10435</v>
      </c>
      <c r="AM54" s="145">
        <v>9368</v>
      </c>
      <c r="AN54" s="145">
        <v>636</v>
      </c>
      <c r="AO54" s="147" t="s">
        <v>199</v>
      </c>
      <c r="AQ54" s="167" t="s">
        <v>200</v>
      </c>
      <c r="AR54" s="153">
        <v>9345055</v>
      </c>
      <c r="AS54" s="153">
        <v>5730547</v>
      </c>
      <c r="AT54" s="154">
        <v>3255113</v>
      </c>
      <c r="AU54" s="145">
        <f t="shared" si="2"/>
        <v>9345.0550000000003</v>
      </c>
      <c r="AV54" s="145">
        <f t="shared" si="2"/>
        <v>5730.5469999999996</v>
      </c>
      <c r="AW54" s="145">
        <f t="shared" si="2"/>
        <v>3255.1129999999998</v>
      </c>
    </row>
    <row r="55" spans="34:49">
      <c r="AQ55" s="167" t="s">
        <v>201</v>
      </c>
      <c r="AR55" s="153">
        <v>9517006</v>
      </c>
      <c r="AS55" s="153">
        <v>5749648</v>
      </c>
      <c r="AT55" s="154">
        <v>3453717</v>
      </c>
      <c r="AU55" s="145">
        <f t="shared" si="2"/>
        <v>9517.0059999999994</v>
      </c>
      <c r="AV55" s="145">
        <f t="shared" si="2"/>
        <v>5749.6480000000001</v>
      </c>
      <c r="AW55" s="145">
        <f t="shared" si="2"/>
        <v>3453.7170000000001</v>
      </c>
    </row>
    <row r="56" spans="34:49">
      <c r="AQ56" s="167" t="s">
        <v>202</v>
      </c>
      <c r="AR56" s="148">
        <v>9089255</v>
      </c>
      <c r="AS56" s="145">
        <v>6452391</v>
      </c>
      <c r="AT56" s="146">
        <v>2265033</v>
      </c>
      <c r="AU56" s="145">
        <f t="shared" si="2"/>
        <v>9089.2549999999992</v>
      </c>
      <c r="AV56" s="145">
        <f t="shared" si="2"/>
        <v>6452.3909999999996</v>
      </c>
      <c r="AW56" s="145">
        <f t="shared" si="2"/>
        <v>2265.0329999999999</v>
      </c>
    </row>
    <row r="57" spans="34:49">
      <c r="AQ57" s="167" t="s">
        <v>203</v>
      </c>
      <c r="AR57" s="153">
        <v>8902795</v>
      </c>
      <c r="AS57" s="153">
        <v>6679218</v>
      </c>
      <c r="AT57" s="154">
        <v>1855182</v>
      </c>
      <c r="AU57" s="145">
        <f t="shared" si="2"/>
        <v>8902.7950000000001</v>
      </c>
      <c r="AV57" s="145">
        <f t="shared" si="2"/>
        <v>6679.2179999999998</v>
      </c>
      <c r="AW57" s="145">
        <f t="shared" si="2"/>
        <v>1855.182</v>
      </c>
    </row>
    <row r="58" spans="34:49">
      <c r="AQ58" s="167" t="s">
        <v>204</v>
      </c>
      <c r="AR58" s="153">
        <v>8822354</v>
      </c>
      <c r="AS58" s="153">
        <v>7110271</v>
      </c>
      <c r="AT58" s="154">
        <v>1349071</v>
      </c>
      <c r="AU58" s="145">
        <f t="shared" si="2"/>
        <v>8822.3539999999994</v>
      </c>
      <c r="AV58" s="145">
        <f t="shared" si="2"/>
        <v>7110.2709999999997</v>
      </c>
      <c r="AW58" s="145">
        <f t="shared" si="2"/>
        <v>1349.0709999999999</v>
      </c>
    </row>
    <row r="60" spans="34:49">
      <c r="AQ60" s="147" t="s">
        <v>205</v>
      </c>
      <c r="AR60" s="148">
        <v>9848195</v>
      </c>
      <c r="AS60" s="145">
        <v>7887411</v>
      </c>
      <c r="AT60" s="146">
        <v>1528451</v>
      </c>
      <c r="AU60" s="145">
        <v>9848.1949999999997</v>
      </c>
      <c r="AV60" s="145">
        <v>7887.4110000000001</v>
      </c>
      <c r="AW60" s="145">
        <v>1528.451</v>
      </c>
    </row>
    <row r="61" spans="34:49">
      <c r="AQ61" s="147" t="s">
        <v>206</v>
      </c>
      <c r="AR61" s="148">
        <v>11440124</v>
      </c>
      <c r="AS61" s="145">
        <v>8373552</v>
      </c>
      <c r="AT61" s="146">
        <v>2009930</v>
      </c>
      <c r="AU61" s="145">
        <v>11440.124</v>
      </c>
      <c r="AV61" s="145">
        <v>8373.5519999999997</v>
      </c>
      <c r="AW61" s="145">
        <v>2009.93</v>
      </c>
    </row>
    <row r="62" spans="34:49">
      <c r="AQ62" s="147" t="s">
        <v>207</v>
      </c>
      <c r="AR62" s="148">
        <v>11089716</v>
      </c>
      <c r="AS62" s="145">
        <v>8437078</v>
      </c>
      <c r="AT62" s="146">
        <v>2046398</v>
      </c>
      <c r="AU62" s="145">
        <v>11089.716</v>
      </c>
      <c r="AV62" s="145">
        <v>8437.0779999999995</v>
      </c>
      <c r="AW62" s="145">
        <v>2046.3979999999999</v>
      </c>
    </row>
    <row r="63" spans="34:49">
      <c r="AQ63" s="147" t="s">
        <v>208</v>
      </c>
      <c r="AR63" s="148">
        <v>11574838</v>
      </c>
      <c r="AS63" s="145">
        <v>10107235</v>
      </c>
      <c r="AT63" s="146">
        <v>987897</v>
      </c>
      <c r="AU63" s="145">
        <v>11574.838</v>
      </c>
      <c r="AV63" s="145">
        <v>10107.235000000001</v>
      </c>
      <c r="AW63" s="145">
        <v>987.89700000000005</v>
      </c>
    </row>
    <row r="64" spans="34:49">
      <c r="AQ64" s="147" t="s">
        <v>209</v>
      </c>
      <c r="AR64" s="148">
        <v>8968254</v>
      </c>
      <c r="AS64" s="145">
        <v>7979268</v>
      </c>
      <c r="AT64" s="146">
        <v>710861</v>
      </c>
      <c r="AU64" s="145">
        <v>8968.2540000000008</v>
      </c>
      <c r="AV64" s="145">
        <v>7979.268</v>
      </c>
      <c r="AW64" s="145">
        <v>710.86099999999999</v>
      </c>
    </row>
    <row r="65" spans="43:49">
      <c r="AQ65" s="147" t="s">
        <v>210</v>
      </c>
      <c r="AR65" s="148">
        <v>10612523</v>
      </c>
      <c r="AS65" s="145">
        <v>9088091</v>
      </c>
      <c r="AT65" s="146">
        <v>1137645</v>
      </c>
      <c r="AU65" s="145">
        <v>10612.522999999999</v>
      </c>
      <c r="AV65" s="145">
        <v>9088.0910000000003</v>
      </c>
      <c r="AW65" s="145">
        <v>1137.645</v>
      </c>
    </row>
    <row r="66" spans="43:49">
      <c r="AQ66" s="147" t="s">
        <v>211</v>
      </c>
      <c r="AR66" s="148">
        <v>9969199</v>
      </c>
      <c r="AS66" s="145">
        <v>8903779</v>
      </c>
      <c r="AT66" s="146">
        <v>826804</v>
      </c>
      <c r="AU66" s="145">
        <v>9969.1990000000005</v>
      </c>
      <c r="AV66" s="145">
        <v>8903.7790000000005</v>
      </c>
      <c r="AW66" s="145">
        <v>826.80399999999997</v>
      </c>
    </row>
    <row r="67" spans="43:49">
      <c r="AQ67" s="147" t="s">
        <v>212</v>
      </c>
      <c r="AR67" s="148">
        <v>9683885</v>
      </c>
      <c r="AS67" s="145">
        <v>8561660</v>
      </c>
      <c r="AT67" s="146">
        <v>885738</v>
      </c>
      <c r="AU67" s="145">
        <v>9683.8850000000002</v>
      </c>
      <c r="AV67" s="145">
        <v>8561.66</v>
      </c>
      <c r="AW67" s="145">
        <v>885.73800000000006</v>
      </c>
    </row>
    <row r="68" spans="43:49">
      <c r="AQ68" s="147" t="s">
        <v>213</v>
      </c>
      <c r="AR68" s="148">
        <v>8165684</v>
      </c>
      <c r="AS68" s="145">
        <v>7345199</v>
      </c>
      <c r="AT68" s="146">
        <v>440191</v>
      </c>
      <c r="AU68" s="145">
        <v>8165.6840000000002</v>
      </c>
      <c r="AV68" s="145">
        <v>7345.1989999999996</v>
      </c>
      <c r="AW68" s="145">
        <v>440.19099999999997</v>
      </c>
    </row>
    <row r="69" spans="43:49">
      <c r="AQ69" s="147" t="s">
        <v>98</v>
      </c>
      <c r="AR69" s="148">
        <v>11713699</v>
      </c>
      <c r="AS69" s="145">
        <v>10776315</v>
      </c>
      <c r="AT69" s="146">
        <v>606026</v>
      </c>
      <c r="AU69" s="145">
        <v>11713.699000000001</v>
      </c>
      <c r="AV69" s="145">
        <v>10776.315000000001</v>
      </c>
      <c r="AW69" s="145">
        <v>606.02599999999995</v>
      </c>
    </row>
    <row r="70" spans="43:49">
      <c r="AQ70" s="147" t="s">
        <v>104</v>
      </c>
      <c r="AR70" s="148">
        <v>11715533</v>
      </c>
      <c r="AS70" s="145">
        <v>10698044</v>
      </c>
      <c r="AT70" s="146">
        <v>649559</v>
      </c>
      <c r="AU70" s="145">
        <v>11715.532999999999</v>
      </c>
      <c r="AV70" s="145">
        <v>10698.044</v>
      </c>
      <c r="AW70" s="145">
        <v>649.55899999999997</v>
      </c>
    </row>
    <row r="71" spans="43:49">
      <c r="AQ71" s="147" t="s">
        <v>110</v>
      </c>
      <c r="AR71" s="148">
        <v>11656347</v>
      </c>
      <c r="AS71" s="145">
        <v>10727910</v>
      </c>
      <c r="AT71" s="146">
        <v>547766</v>
      </c>
      <c r="AU71" s="145">
        <v>11656.347</v>
      </c>
      <c r="AV71" s="145">
        <v>10727.91</v>
      </c>
      <c r="AW71" s="145">
        <v>547.76599999999996</v>
      </c>
    </row>
    <row r="72" spans="43:49">
      <c r="AQ72" s="147" t="s">
        <v>116</v>
      </c>
      <c r="AR72" s="148">
        <v>10888925</v>
      </c>
      <c r="AS72" s="145">
        <v>10162943</v>
      </c>
      <c r="AT72" s="146">
        <v>347454</v>
      </c>
      <c r="AU72" s="145">
        <v>10888.924999999999</v>
      </c>
      <c r="AV72" s="145">
        <v>10162.942999999999</v>
      </c>
      <c r="AW72" s="145">
        <v>347.45400000000001</v>
      </c>
    </row>
    <row r="73" spans="43:49">
      <c r="AQ73" s="147" t="s">
        <v>118</v>
      </c>
      <c r="AR73" s="148">
        <v>17205163</v>
      </c>
      <c r="AS73" s="145">
        <v>16306900</v>
      </c>
      <c r="AT73" s="146">
        <v>500675</v>
      </c>
      <c r="AU73" s="145">
        <v>17205.163</v>
      </c>
      <c r="AV73" s="145">
        <v>16306.9</v>
      </c>
      <c r="AW73" s="145">
        <v>500.67500000000001</v>
      </c>
    </row>
    <row r="74" spans="43:49">
      <c r="AQ74" s="147" t="s">
        <v>121</v>
      </c>
      <c r="AR74" s="148">
        <v>13659581</v>
      </c>
      <c r="AS74" s="145">
        <v>12781739</v>
      </c>
      <c r="AT74" s="146">
        <v>441207</v>
      </c>
      <c r="AU74" s="145">
        <v>13659.581</v>
      </c>
      <c r="AV74" s="145">
        <v>12781.739</v>
      </c>
      <c r="AW74" s="145">
        <v>441.20699999999999</v>
      </c>
    </row>
    <row r="75" spans="43:49">
      <c r="AQ75" s="147" t="s">
        <v>123</v>
      </c>
      <c r="AR75" s="148">
        <v>14599945</v>
      </c>
      <c r="AS75" s="145">
        <v>13114019</v>
      </c>
      <c r="AT75" s="146">
        <v>771179</v>
      </c>
      <c r="AU75" s="145">
        <v>14599.945</v>
      </c>
      <c r="AV75" s="145">
        <v>13114.019</v>
      </c>
      <c r="AW75" s="145">
        <v>771.17899999999997</v>
      </c>
    </row>
    <row r="76" spans="43:49">
      <c r="AQ76" s="147" t="s">
        <v>125</v>
      </c>
      <c r="AR76" s="148">
        <v>13973265</v>
      </c>
      <c r="AS76" s="145">
        <v>12679576</v>
      </c>
      <c r="AT76" s="146">
        <v>605394</v>
      </c>
      <c r="AU76" s="145">
        <v>13973.264999999999</v>
      </c>
      <c r="AV76" s="145">
        <v>12679.575999999999</v>
      </c>
      <c r="AW76" s="145">
        <v>605.39400000000001</v>
      </c>
    </row>
    <row r="77" spans="43:49">
      <c r="AQ77" s="147" t="s">
        <v>127</v>
      </c>
      <c r="AR77" s="148">
        <v>12020442</v>
      </c>
      <c r="AS77" s="145">
        <v>10624448</v>
      </c>
      <c r="AT77" s="146">
        <v>748472</v>
      </c>
      <c r="AU77" s="145">
        <v>12020.441999999999</v>
      </c>
      <c r="AV77" s="145">
        <v>10624.448</v>
      </c>
      <c r="AW77" s="145">
        <v>748.47199999999998</v>
      </c>
    </row>
    <row r="78" spans="43:49">
      <c r="AQ78" s="147" t="s">
        <v>129</v>
      </c>
      <c r="AR78" s="148">
        <v>11432368</v>
      </c>
      <c r="AS78" s="145">
        <v>10364627</v>
      </c>
      <c r="AT78" s="146">
        <v>620047</v>
      </c>
      <c r="AU78" s="145">
        <v>11432.368</v>
      </c>
      <c r="AV78" s="145">
        <v>10364.627</v>
      </c>
      <c r="AW78" s="145">
        <v>620.04700000000003</v>
      </c>
    </row>
    <row r="79" spans="43:49">
      <c r="AQ79" s="147" t="s">
        <v>131</v>
      </c>
      <c r="AR79" s="148">
        <v>12755431</v>
      </c>
      <c r="AS79" s="145">
        <v>11467656</v>
      </c>
      <c r="AT79" s="146">
        <v>700966</v>
      </c>
      <c r="AU79" s="145">
        <v>12755.431</v>
      </c>
      <c r="AV79" s="145">
        <v>11467.656000000001</v>
      </c>
      <c r="AW79" s="145">
        <v>700.96600000000001</v>
      </c>
    </row>
    <row r="80" spans="43:49">
      <c r="AQ80" s="144" t="s">
        <v>133</v>
      </c>
      <c r="AR80" s="145">
        <v>12013190</v>
      </c>
      <c r="AS80" s="145">
        <v>11016323</v>
      </c>
      <c r="AT80" s="146">
        <v>529477</v>
      </c>
      <c r="AU80" s="145">
        <f t="shared" ref="AU80:AW87" si="3">AR80/1000</f>
        <v>12013.19</v>
      </c>
      <c r="AV80" s="145">
        <f t="shared" si="3"/>
        <v>11016.323</v>
      </c>
      <c r="AW80" s="145">
        <f t="shared" si="3"/>
        <v>529.47699999999998</v>
      </c>
    </row>
    <row r="81" spans="43:49">
      <c r="AQ81" s="144" t="s">
        <v>135</v>
      </c>
      <c r="AR81" s="145">
        <v>14535390</v>
      </c>
      <c r="AS81" s="145">
        <v>13367321</v>
      </c>
      <c r="AT81" s="146">
        <v>672338</v>
      </c>
      <c r="AU81" s="145">
        <f t="shared" si="3"/>
        <v>14535.39</v>
      </c>
      <c r="AV81" s="145">
        <f t="shared" si="3"/>
        <v>13367.321</v>
      </c>
      <c r="AW81" s="145">
        <f t="shared" si="3"/>
        <v>672.33799999999997</v>
      </c>
    </row>
    <row r="82" spans="43:49">
      <c r="AQ82" s="144" t="s">
        <v>137</v>
      </c>
      <c r="AR82" s="153">
        <v>13986038</v>
      </c>
      <c r="AS82" s="153">
        <v>12836457</v>
      </c>
      <c r="AT82" s="154">
        <v>640597</v>
      </c>
      <c r="AU82" s="145">
        <f t="shared" si="3"/>
        <v>13986.038</v>
      </c>
      <c r="AV82" s="145">
        <f t="shared" si="3"/>
        <v>12836.457</v>
      </c>
      <c r="AW82" s="145">
        <f t="shared" si="3"/>
        <v>640.59699999999998</v>
      </c>
    </row>
    <row r="83" spans="43:49">
      <c r="AQ83" s="144" t="s">
        <v>139</v>
      </c>
      <c r="AR83" s="145">
        <v>12828289</v>
      </c>
      <c r="AS83" s="145">
        <v>12047414</v>
      </c>
      <c r="AT83" s="146">
        <v>441537</v>
      </c>
      <c r="AU83" s="145">
        <f t="shared" si="3"/>
        <v>12828.289000000001</v>
      </c>
      <c r="AV83" s="145">
        <f t="shared" si="3"/>
        <v>12047.414000000001</v>
      </c>
      <c r="AW83" s="145">
        <f t="shared" si="3"/>
        <v>441.53699999999998</v>
      </c>
    </row>
    <row r="84" spans="43:49">
      <c r="AQ84" s="147" t="s">
        <v>141</v>
      </c>
      <c r="AR84" s="145">
        <v>13239672</v>
      </c>
      <c r="AS84" s="145">
        <v>12483620</v>
      </c>
      <c r="AT84" s="146">
        <v>288851</v>
      </c>
      <c r="AU84" s="145">
        <f t="shared" si="3"/>
        <v>13239.672</v>
      </c>
      <c r="AV84" s="145">
        <f t="shared" si="3"/>
        <v>12483.62</v>
      </c>
      <c r="AW84" s="145">
        <f t="shared" si="3"/>
        <v>288.851</v>
      </c>
    </row>
    <row r="85" spans="43:49">
      <c r="AQ85" s="147" t="s">
        <v>143</v>
      </c>
      <c r="AR85" s="145">
        <v>15149333</v>
      </c>
      <c r="AS85" s="145">
        <v>14134246</v>
      </c>
      <c r="AT85" s="146">
        <v>523034</v>
      </c>
      <c r="AU85" s="145">
        <f t="shared" si="3"/>
        <v>15149.333000000001</v>
      </c>
      <c r="AV85" s="145">
        <f t="shared" si="3"/>
        <v>14134.245999999999</v>
      </c>
      <c r="AW85" s="145">
        <f t="shared" si="3"/>
        <v>523.03399999999999</v>
      </c>
    </row>
    <row r="86" spans="43:49">
      <c r="AQ86" s="147" t="s">
        <v>146</v>
      </c>
      <c r="AR86" s="145">
        <v>9956771</v>
      </c>
      <c r="AS86" s="145">
        <v>9383149</v>
      </c>
      <c r="AT86" s="146">
        <v>316338</v>
      </c>
      <c r="AU86" s="145">
        <f t="shared" si="3"/>
        <v>9956.7710000000006</v>
      </c>
      <c r="AV86" s="145">
        <f t="shared" si="3"/>
        <v>9383.1489999999994</v>
      </c>
      <c r="AW86" s="145">
        <f t="shared" si="3"/>
        <v>316.33800000000002</v>
      </c>
    </row>
    <row r="87" spans="43:49">
      <c r="AQ87" s="147" t="s">
        <v>148</v>
      </c>
      <c r="AR87" s="145">
        <v>14340478</v>
      </c>
      <c r="AS87" s="145">
        <v>13514628</v>
      </c>
      <c r="AT87" s="146">
        <v>475403</v>
      </c>
      <c r="AU87" s="145">
        <f t="shared" si="3"/>
        <v>14340.477999999999</v>
      </c>
      <c r="AV87" s="145">
        <f t="shared" si="3"/>
        <v>13514.628000000001</v>
      </c>
      <c r="AW87" s="145">
        <f t="shared" si="3"/>
        <v>475.40300000000002</v>
      </c>
    </row>
    <row r="88" spans="43:49">
      <c r="AQ88" s="147" t="s">
        <v>150</v>
      </c>
      <c r="AR88" s="145">
        <v>13738212</v>
      </c>
      <c r="AS88" s="145">
        <v>12873806</v>
      </c>
      <c r="AT88" s="146">
        <v>448767</v>
      </c>
      <c r="AU88" s="145">
        <v>13738.212</v>
      </c>
      <c r="AV88" s="145">
        <v>12873.806</v>
      </c>
      <c r="AW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41" max="1048575" man="1"/>
    <brk id="5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S24"/>
  <sheetViews>
    <sheetView showGridLines="0" view="pageBreakPreview" zoomScaleNormal="100" zoomScaleSheetLayoutView="100" workbookViewId="0">
      <selection activeCell="J1" sqref="J1:AK65536"/>
    </sheetView>
  </sheetViews>
  <sheetFormatPr defaultColWidth="8.7265625" defaultRowHeight="16.2"/>
  <cols>
    <col min="1" max="37" width="8.7265625" style="168"/>
    <col min="38" max="38" width="11.26953125" style="168" customWidth="1"/>
    <col min="39" max="39" width="8.7265625" style="168"/>
    <col min="40" max="40" width="5.453125" style="168" customWidth="1"/>
    <col min="41" max="41" width="11.7265625" style="168" customWidth="1"/>
    <col min="42" max="16384" width="8.7265625" style="168"/>
  </cols>
  <sheetData>
    <row r="1" spans="1:45" ht="39.75" customHeight="1">
      <c r="A1" s="194" t="s">
        <v>214</v>
      </c>
      <c r="B1" s="194"/>
      <c r="C1" s="194"/>
      <c r="D1" s="194"/>
      <c r="E1" s="194"/>
      <c r="F1" s="194"/>
      <c r="G1" s="194"/>
      <c r="H1" s="194"/>
      <c r="I1" s="194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</row>
    <row r="2" spans="1:45" ht="16.5" customHeight="1">
      <c r="A2" s="195" t="s">
        <v>215</v>
      </c>
      <c r="B2" s="195"/>
      <c r="C2" s="195"/>
      <c r="D2" s="195"/>
      <c r="E2" s="195"/>
      <c r="F2" s="195"/>
      <c r="G2" s="195"/>
      <c r="H2" s="195"/>
      <c r="I2" s="19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69" t="s">
        <v>216</v>
      </c>
      <c r="AM2" s="169"/>
      <c r="AN2" s="169"/>
      <c r="AO2" s="169" t="s">
        <v>217</v>
      </c>
      <c r="AP2" s="169"/>
      <c r="AQ2" s="169"/>
      <c r="AR2" s="169" t="s">
        <v>218</v>
      </c>
      <c r="AS2" s="169"/>
    </row>
    <row r="3" spans="1:45" ht="19.5" customHeight="1">
      <c r="AL3" s="169" t="s">
        <v>219</v>
      </c>
      <c r="AM3" s="170">
        <f>'[1]彙總表 1 (新聞稿)'!E18</f>
        <v>89.77</v>
      </c>
      <c r="AN3" s="169"/>
      <c r="AO3" s="169" t="s">
        <v>3</v>
      </c>
      <c r="AP3" s="170">
        <f>'[1]彙總表 1 (新聞稿)'!D59</f>
        <v>44.526578482193898</v>
      </c>
      <c r="AQ3" s="169"/>
      <c r="AR3" s="169" t="s">
        <v>220</v>
      </c>
      <c r="AS3" s="170">
        <f>'[1]表3銀行別(需排序)'!O50</f>
        <v>73.529104078698936</v>
      </c>
    </row>
    <row r="4" spans="1:45" ht="36" customHeight="1">
      <c r="AL4" s="169" t="s">
        <v>221</v>
      </c>
      <c r="AM4" s="170">
        <f>'[1]彙總表 1 (新聞稿)'!E7</f>
        <v>6.09</v>
      </c>
      <c r="AN4" s="169"/>
      <c r="AO4" s="169" t="s">
        <v>222</v>
      </c>
      <c r="AP4" s="170">
        <f>'[1]彙總表 1 (新聞稿)'!C59</f>
        <v>55.473421517806102</v>
      </c>
      <c r="AQ4" s="169"/>
      <c r="AR4" s="171" t="s">
        <v>223</v>
      </c>
      <c r="AS4" s="170">
        <f>'[1]表3銀行別(需排序)'!O86</f>
        <v>26.470895921301064</v>
      </c>
    </row>
    <row r="5" spans="1:45">
      <c r="AL5" s="169" t="s">
        <v>224</v>
      </c>
      <c r="AM5" s="170">
        <f>'[1]彙總表 1 (新聞稿)'!E30</f>
        <v>4.0199999999999996</v>
      </c>
      <c r="AN5" s="169"/>
      <c r="AO5" s="169"/>
      <c r="AP5" s="169"/>
      <c r="AQ5" s="169"/>
      <c r="AR5" s="169"/>
      <c r="AS5" s="169"/>
    </row>
    <row r="6" spans="1:45">
      <c r="AL6" s="169" t="s">
        <v>225</v>
      </c>
      <c r="AM6" s="170">
        <f>'[1]彙總表 1 (新聞稿)'!E33</f>
        <v>0.09</v>
      </c>
      <c r="AN6" s="169"/>
      <c r="AO6" s="169"/>
      <c r="AP6" s="169"/>
      <c r="AQ6" s="169"/>
      <c r="AR6" s="169"/>
      <c r="AS6" s="169"/>
    </row>
    <row r="7" spans="1:45">
      <c r="AL7" s="169" t="s">
        <v>226</v>
      </c>
      <c r="AM7" s="170">
        <f>'[1]彙總表 1 (新聞稿)'!E37</f>
        <v>0.03</v>
      </c>
      <c r="AN7" s="169"/>
      <c r="AO7" s="169"/>
      <c r="AP7" s="169"/>
      <c r="AQ7" s="169"/>
      <c r="AR7" s="169"/>
      <c r="AS7" s="169"/>
    </row>
    <row r="11" spans="1:45">
      <c r="AL11" s="172" t="s">
        <v>227</v>
      </c>
    </row>
    <row r="12" spans="1:45">
      <c r="AL12" s="172" t="s">
        <v>228</v>
      </c>
    </row>
    <row r="13" spans="1:45">
      <c r="AM13" s="173"/>
    </row>
    <row r="22" spans="1:37" ht="19.5" customHeight="1"/>
    <row r="23" spans="1:37" ht="19.5" customHeight="1"/>
    <row r="24" spans="1:37" ht="22.2">
      <c r="A24" s="195" t="s">
        <v>218</v>
      </c>
      <c r="B24" s="195"/>
      <c r="C24" s="195"/>
      <c r="D24" s="195"/>
      <c r="E24" s="195"/>
      <c r="F24" s="195"/>
      <c r="G24" s="195"/>
      <c r="H24" s="195"/>
      <c r="I24" s="195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 </vt:lpstr>
      <vt:lpstr>附表2</vt:lpstr>
      <vt:lpstr>附圖1</vt:lpstr>
      <vt:lpstr>附圖2</vt:lpstr>
      <vt:lpstr>'附表1 '!Print_Area</vt:lpstr>
      <vt:lpstr>附表2!Print_Area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2017-05-31T07:21:55Z</cp:lastPrinted>
  <dcterms:created xsi:type="dcterms:W3CDTF">2017-05-23T06:14:37Z</dcterms:created>
  <dcterms:modified xsi:type="dcterms:W3CDTF">2017-05-31T07:21:59Z</dcterms:modified>
</cp:coreProperties>
</file>