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0426退票新聞稿\新聞稿\"/>
    </mc:Choice>
  </mc:AlternateContent>
  <bookViews>
    <workbookView xWindow="0" yWindow="0" windowWidth="14380" windowHeight="436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51" i="1" l="1"/>
  <c r="P151" i="1"/>
  <c r="O151" i="1"/>
  <c r="M151" i="1"/>
  <c r="L151" i="1"/>
  <c r="J151" i="1"/>
  <c r="I151" i="1"/>
  <c r="G151" i="1"/>
  <c r="F151" i="1"/>
  <c r="P150" i="1"/>
  <c r="M150" i="1"/>
  <c r="J150" i="1"/>
  <c r="G150" i="1"/>
  <c r="F150" i="1"/>
  <c r="R149" i="1" l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O150" i="1" l="1"/>
  <c r="L150" i="1"/>
  <c r="R150" i="1"/>
  <c r="I150" i="1"/>
  <c r="D151" i="1"/>
  <c r="E151" i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50" i="1" l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50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<sst xmlns="http://schemas.openxmlformats.org/spreadsheetml/2006/main" count="361" uniqueCount="166">
  <si>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</si>
  <si>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</si>
  <si>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</si>
  <si>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</si>
  <si>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</si>
  <si>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</si>
  <si>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</si>
  <si>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</si>
  <si>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</si>
  <si>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</si>
  <si>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</si>
  <si>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</si>
  <si>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</si>
  <si>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</si>
  <si>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</si>
  <si>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</si>
  <si>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</si>
  <si>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</si>
  <si>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</si>
  <si>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</si>
  <si>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</si>
  <si>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</si>
  <si>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</si>
  <si>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</si>
  <si>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</si>
  <si>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</si>
  <si>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</si>
  <si>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</si>
  <si>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</si>
  <si>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</si>
  <si>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</si>
  <si>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</si>
  <si>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</si>
  <si>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</si>
  <si>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</si>
  <si>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</si>
  <si>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</si>
  <si>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</si>
  <si>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</si>
  <si>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</si>
  <si>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</si>
  <si>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</si>
  <si>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</si>
  <si>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</si>
  <si>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</si>
  <si>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</si>
  <si>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</si>
  <si>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</si>
  <si>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</si>
  <si>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</si>
  <si>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</si>
  <si>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</si>
  <si>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</si>
  <si>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</si>
  <si>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</si>
  <si>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</si>
  <si>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</si>
  <si>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</si>
  <si>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</si>
  <si>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</si>
  <si>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</si>
  <si>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</si>
  <si>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</si>
  <si>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</si>
  <si>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</si>
  <si>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</si>
  <si>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</si>
  <si>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</si>
  <si>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</si>
  <si>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</si>
  <si>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</si>
  <si>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</si>
  <si>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</si>
  <si>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</si>
  <si>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</si>
  <si>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</si>
  <si>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</si>
  <si>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</si>
  <si>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</si>
  <si>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</si>
  <si>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</si>
  <si>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</si>
  <si>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</si>
  <si>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</si>
  <si>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</si>
  <si>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</si>
  <si>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</si>
  <si>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</si>
  <si>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</si>
  <si>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</si>
  <si>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</si>
  <si>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</si>
  <si>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</si>
  <si>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</si>
  <si>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</si>
  <si>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</si>
  <si>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</si>
  <si>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</si>
  <si>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</si>
  <si>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</si>
  <si>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</si>
  <si>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</si>
  <si>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</si>
  <si>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</si>
  <si>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</si>
  <si>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</si>
  <si>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</si>
  <si>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</si>
  <si>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</si>
  <si>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</si>
  <si>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</si>
  <si>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</si>
  <si>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</si>
  <si>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</si>
  <si>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</si>
  <si>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</si>
  <si>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</si>
  <si>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</si>
  <si>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</si>
  <si>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</si>
  <si>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</si>
  <si>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</si>
  <si>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</si>
  <si>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</si>
  <si>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</si>
  <si>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</si>
  <si>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</si>
  <si>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</si>
  <si>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</si>
  <si>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</si>
  <si>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</si>
  <si>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</si>
  <si>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</si>
  <si>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</si>
  <si>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</si>
  <si>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</si>
  <si>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</si>
  <si>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</si>
  <si>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</si>
  <si>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</si>
  <si>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</si>
  <si>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</si>
  <si>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</si>
  <si>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</si>
  <si>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</si>
  <si>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</si>
  <si>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</si>
  <si>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</si>
  <si>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</si>
  <si>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</si>
  <si>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</si>
  <si>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</si>
  <si>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</si>
  <si>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</si>
  <si>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</si>
  <si>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</si>
  <si>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</si>
  <si>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</si>
  <si>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</si>
  <si>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</si>
  <si>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</si>
  <si>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</si>
  <si>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</si>
  <si>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</si>
  <si>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1-3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</si>
  <si>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1-3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</si>
</sst>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3"/>
  <sheetViews>
    <sheetView showGridLines="0" tabSelected="1" zoomScale="115" zoomScaleNormal="115" workbookViewId="0">
      <pane xSplit="3" ySplit="5" topLeftCell="D150" activePane="bottomRight" state="frozen"/>
      <selection pane="topRight" activeCell="D1" sqref="D1"/>
      <selection pane="bottomLeft" activeCell="A6" sqref="A6"/>
      <selection pane="bottomRight" activeCell="A123" sqref="A123:XFD134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hidden="1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3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3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3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3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3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3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>ROUND((G148-G147)/G147*100,2)</f>
        <v>-31.07</v>
      </c>
      <c r="I148" s="104">
        <f>(ROUND((G148-G136)/G136*100,2))</f>
        <v>22.24</v>
      </c>
      <c r="J148" s="105">
        <v>908635</v>
      </c>
      <c r="K148" s="104">
        <f>ROUND((J148-J147)/J147*100,2)</f>
        <v>-29.58</v>
      </c>
      <c r="L148" s="104">
        <f>ROUND((J148-J136)/J136*100,2)</f>
        <v>2.4500000000000002</v>
      </c>
      <c r="M148" s="103">
        <v>2828</v>
      </c>
      <c r="N148" s="104">
        <f>ROUND((M148-M147)/M147*100,2)</f>
        <v>-32.07</v>
      </c>
      <c r="O148" s="104">
        <f>ROUND((M148-M136)/M136*100,2)</f>
        <v>12.62</v>
      </c>
      <c r="P148" s="105">
        <v>2629</v>
      </c>
      <c r="Q148" s="104">
        <f>ROUND((P148-P147)/P147*100,2)</f>
        <v>-30.71</v>
      </c>
      <c r="R148" s="106">
        <f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3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>ROUND((G149-G148)/G148*100,2)</f>
        <v>-11.43</v>
      </c>
      <c r="I149" s="104">
        <f>(ROUND((G149-G137)/G137*100,2))</f>
        <v>-41.86</v>
      </c>
      <c r="J149" s="105">
        <v>987232</v>
      </c>
      <c r="K149" s="104">
        <f>ROUND((J149-J148)/J148*100,2)</f>
        <v>8.65</v>
      </c>
      <c r="L149" s="104">
        <f>ROUND((J149-J137)/J137*100,2)</f>
        <v>-24.53</v>
      </c>
      <c r="M149" s="103">
        <v>2972</v>
      </c>
      <c r="N149" s="104">
        <f>ROUND((M149-M148)/M148*100,2)</f>
        <v>5.09</v>
      </c>
      <c r="O149" s="104">
        <f>ROUND((M149-M137)/M137*100,2)</f>
        <v>-36.18</v>
      </c>
      <c r="P149" s="105">
        <v>3182</v>
      </c>
      <c r="Q149" s="104">
        <f>ROUND((P149-P148)/P148*100,2)</f>
        <v>21.03</v>
      </c>
      <c r="R149" s="106">
        <f>ROUND((P149-P137)/P137*100,2)</f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86" customFormat="1" ht="18.75" customHeight="1" x14ac:dyDescent="0.35">
      <c r="A150" s="77"/>
      <c r="B150" s="112" t="s">
        <v>164</v>
      </c>
      <c r="C150" s="113"/>
      <c r="D150" s="78">
        <f>M150/G150*100</f>
        <v>6.9659798269754922E-2</v>
      </c>
      <c r="E150" s="79">
        <f>P150/J150*100</f>
        <v>0.3014538202877009</v>
      </c>
      <c r="F150" s="87">
        <f>22+16+21</f>
        <v>59</v>
      </c>
      <c r="G150" s="80">
        <f>G147+G148+G149</f>
        <v>14302367</v>
      </c>
      <c r="H150" s="25" t="s">
        <v>14</v>
      </c>
      <c r="I150" s="81">
        <f>(G150-G151)/G151*100</f>
        <v>-11.093159321918424</v>
      </c>
      <c r="J150" s="82">
        <f>J147+J148+J149</f>
        <v>3186226</v>
      </c>
      <c r="K150" s="25" t="s">
        <v>14</v>
      </c>
      <c r="L150" s="81">
        <f>(J150-J151)/J151*100</f>
        <v>-4.1948321198171232</v>
      </c>
      <c r="M150" s="80">
        <f>M147+M148+M149</f>
        <v>9963</v>
      </c>
      <c r="N150" s="25" t="s">
        <v>14</v>
      </c>
      <c r="O150" s="81">
        <f>(M150-M151)/M151*100</f>
        <v>-11.753764393268378</v>
      </c>
      <c r="P150" s="82">
        <f>P147+P148+P149</f>
        <v>9605</v>
      </c>
      <c r="Q150" s="25" t="s">
        <v>14</v>
      </c>
      <c r="R150" s="83">
        <f>(P150-P151)/P151*100</f>
        <v>6.8647085002225188</v>
      </c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</row>
    <row r="151" spans="1:49" s="52" customFormat="1" ht="14.15" customHeight="1" thickBot="1" x14ac:dyDescent="0.4">
      <c r="A151" s="49"/>
      <c r="B151" s="114" t="s">
        <v>165</v>
      </c>
      <c r="C151" s="115"/>
      <c r="D151" s="67">
        <f>M151/G151*100</f>
        <v>7.0181266587239791E-2</v>
      </c>
      <c r="E151" s="68">
        <f>P151/J151*100</f>
        <v>0.27025604866292713</v>
      </c>
      <c r="F151" s="69">
        <f>16+20+24</f>
        <v>60</v>
      </c>
      <c r="G151" s="70">
        <f>G135+G136+G137</f>
        <v>16086914</v>
      </c>
      <c r="H151" s="97" t="s">
        <v>14</v>
      </c>
      <c r="I151" s="71">
        <f>(G151-G123-G124-G125)/(G123+G124+G125)*100</f>
        <v>-9.7150686170830411</v>
      </c>
      <c r="J151" s="72">
        <f>J135+J136+J137</f>
        <v>3325735</v>
      </c>
      <c r="K151" s="97" t="s">
        <v>14</v>
      </c>
      <c r="L151" s="71">
        <f>(J151-J123-J124-J125)/(J123+J124+J125)*100</f>
        <v>-7.7503635774075237</v>
      </c>
      <c r="M151" s="70">
        <f>M135+M136+M137</f>
        <v>11290</v>
      </c>
      <c r="N151" s="97" t="s">
        <v>14</v>
      </c>
      <c r="O151" s="71">
        <f>(M151-M123-M124-M125)/(M123+M124+M125)*100</f>
        <v>-1.9539730785931395</v>
      </c>
      <c r="P151" s="72">
        <f>P135+P136+P137</f>
        <v>8988</v>
      </c>
      <c r="Q151" s="97" t="s">
        <v>14</v>
      </c>
      <c r="R151" s="73">
        <f>(P151-P123-P124-P125)/(P123+P124+P125)*100</f>
        <v>-4.5859872611464967</v>
      </c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</row>
    <row r="152" spans="1:49" s="52" customFormat="1" ht="14.15" customHeight="1" x14ac:dyDescent="0.35">
      <c r="A152" s="49"/>
      <c r="B152" s="62"/>
      <c r="C152" s="62"/>
      <c r="D152" s="54"/>
      <c r="E152" s="54"/>
      <c r="F152" s="63"/>
      <c r="G152" s="64"/>
      <c r="H152" s="65"/>
      <c r="I152" s="66"/>
      <c r="J152" s="64"/>
      <c r="K152" s="65"/>
      <c r="L152" s="66"/>
      <c r="M152" s="64"/>
      <c r="N152" s="65"/>
      <c r="O152" s="66"/>
      <c r="P152" s="64"/>
      <c r="Q152" s="65"/>
      <c r="R152" s="66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</row>
    <row r="153" spans="1:49" ht="13.5" customHeight="1" x14ac:dyDescent="0.35">
      <c r="A153" s="1"/>
      <c r="B153" s="41" t="s">
        <v>60</v>
      </c>
      <c r="C153" s="42" t="s">
        <v>122</v>
      </c>
      <c r="D153" s="43"/>
      <c r="E153" s="44"/>
      <c r="F153" s="44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4.5" x14ac:dyDescent="0.35">
      <c r="A154" s="1"/>
      <c r="B154" s="41" t="s">
        <v>61</v>
      </c>
      <c r="C154" s="42" t="s">
        <v>62</v>
      </c>
      <c r="D154" s="43"/>
      <c r="E154" s="44"/>
      <c r="F154" s="44"/>
      <c r="G154" s="44"/>
      <c r="H154" s="44"/>
      <c r="I154" s="44"/>
      <c r="J154" s="46"/>
      <c r="K154" s="46"/>
      <c r="L154" s="46"/>
      <c r="M154" s="46"/>
      <c r="N154" s="46"/>
      <c r="O154" s="46"/>
      <c r="P154" s="46"/>
      <c r="Q154" s="46"/>
      <c r="R154" s="46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3.5" customHeight="1" x14ac:dyDescent="0.35">
      <c r="A155" s="1"/>
      <c r="B155" s="48" t="s">
        <v>116</v>
      </c>
      <c r="C155" s="1" t="s">
        <v>117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3.5" customHeight="1" x14ac:dyDescent="0.35">
      <c r="A156" s="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3.5" customHeight="1" x14ac:dyDescent="0.35">
      <c r="A157" s="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5.25" customHeight="1" x14ac:dyDescent="0.35">
      <c r="A158" s="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3.5" customHeight="1" x14ac:dyDescent="0.35">
      <c r="A159" s="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3.5" customHeight="1" x14ac:dyDescent="0.35">
      <c r="A160" s="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13.5" customHeight="1" x14ac:dyDescent="0.35">
      <c r="A161" s="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8" customHeight="1" x14ac:dyDescent="0.35"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5.75" customHeight="1" x14ac:dyDescent="0.35"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5.75" customHeight="1" x14ac:dyDescent="0.35"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0.25" customHeight="1" x14ac:dyDescent="0.35"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5.75" customHeight="1" x14ac:dyDescent="0.35"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9" spans="1:49" ht="7.25" customHeight="1" x14ac:dyDescent="0.3"/>
    <row r="170" spans="1:49" ht="15.75" customHeight="1" x14ac:dyDescent="0.3"/>
    <row r="171" spans="1:49" ht="17.75" customHeight="1" x14ac:dyDescent="0.3"/>
    <row r="172" spans="1:49" ht="17.149999999999999" customHeight="1" x14ac:dyDescent="0.3"/>
    <row r="173" spans="1:49" ht="7.65" customHeight="1" x14ac:dyDescent="0.3"/>
    <row r="174" spans="1:49" ht="17.149999999999999" customHeight="1" x14ac:dyDescent="0.3"/>
    <row r="175" spans="1:49" ht="17.149999999999999" customHeight="1" x14ac:dyDescent="0.3"/>
    <row r="176" spans="1:49" ht="17.149999999999999" customHeight="1" x14ac:dyDescent="0.3"/>
    <row r="177" ht="8.75" customHeight="1" x14ac:dyDescent="0.3"/>
    <row r="178" ht="14.25" customHeight="1" x14ac:dyDescent="0.3"/>
    <row r="179" ht="16.5" customHeight="1" x14ac:dyDescent="0.3"/>
    <row r="180" ht="12.75" customHeight="1" x14ac:dyDescent="0.3"/>
    <row r="181" ht="11.15" customHeight="1" x14ac:dyDescent="0.3"/>
    <row r="182" ht="10.65" customHeight="1" x14ac:dyDescent="0.3"/>
    <row r="183" ht="14.15" customHeight="1" x14ac:dyDescent="0.3"/>
  </sheetData>
  <protectedRanges>
    <protectedRange sqref="A126:XFD134 A152:XFD155 A135:A149 A150:G151 I150:J151 L150:M151 O150:P151 R150:XFD151 C135:XFD149" name="範圍1"/>
  </protectedRanges>
  <mergeCells count="10">
    <mergeCell ref="B150:C150"/>
    <mergeCell ref="B151:C151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2024-04-17T08:27:54Z</cp:lastPrinted>
  <dcterms:created xsi:type="dcterms:W3CDTF">1998-09-21T15:00:50Z</dcterms:created>
  <dcterms:modified xsi:type="dcterms:W3CDTF">2024-04-18T01:19:22Z</dcterms:modified>
  <dc:language>zh-TW</dc:language>
</cp:coreProperties>
</file>