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0327退票新聞稿\新聞稿\"/>
    </mc:Choice>
  </mc:AlternateContent>
  <bookViews>
    <workbookView xWindow="0" yWindow="0" windowWidth="19200" windowHeight="69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50" i="1" l="1"/>
  <c r="P150" i="1"/>
  <c r="O150" i="1"/>
  <c r="M150" i="1"/>
  <c r="L150" i="1"/>
  <c r="J150" i="1"/>
  <c r="I150" i="1"/>
  <c r="G150" i="1" l="1"/>
  <c r="F150" i="1"/>
  <c r="P149" i="1"/>
  <c r="M149" i="1"/>
  <c r="J149" i="1"/>
  <c r="G149" i="1"/>
  <c r="F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O149" i="1" l="1"/>
  <c r="L149" i="1"/>
  <c r="R149" i="1"/>
  <c r="I149" i="1"/>
  <c r="D150" i="1"/>
  <c r="E150" i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9" i="1" l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9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<sst xmlns="http://schemas.openxmlformats.org/spreadsheetml/2006/main" count="359" uniqueCount="164">
  <si>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</si>
  <si>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</si>
  <si>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</si>
  <si>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</si>
  <si>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</si>
  <si>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</si>
  <si>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</si>
  <si>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</si>
  <si>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</si>
  <si>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</si>
  <si>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</si>
  <si>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</si>
  <si>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</si>
  <si>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</si>
  <si>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</si>
  <si>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</si>
  <si>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</si>
  <si>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</si>
  <si>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</si>
  <si>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</si>
  <si>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</si>
  <si>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</si>
  <si>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</si>
  <si>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</si>
  <si>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</si>
  <si>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</si>
  <si>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</si>
  <si>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</si>
  <si>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</si>
  <si>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</si>
  <si>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</si>
  <si>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</si>
  <si>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</si>
  <si>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</si>
  <si>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</si>
  <si>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</si>
  <si>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</si>
  <si>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</si>
  <si>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</si>
  <si>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</si>
  <si>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</si>
  <si>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</si>
  <si>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</si>
  <si>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</si>
  <si>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</si>
  <si>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</si>
  <si>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</si>
  <si>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</si>
  <si>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</si>
  <si>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</si>
  <si>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</si>
  <si>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</si>
  <si>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</si>
  <si>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</si>
  <si>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</si>
  <si>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</si>
  <si>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</si>
  <si>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</si>
  <si>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</si>
  <si>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</si>
  <si>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</si>
  <si>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</si>
  <si>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</si>
  <si>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</si>
  <si>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</si>
  <si>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</si>
  <si>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</si>
  <si>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</si>
  <si>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</si>
  <si>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</si>
  <si>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</si>
  <si>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</si>
  <si>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</si>
  <si>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</si>
  <si>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</si>
  <si>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</si>
  <si>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</si>
  <si>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</si>
  <si>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</si>
  <si>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</si>
  <si>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</si>
  <si>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</si>
  <si>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</si>
  <si>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</si>
  <si>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</si>
  <si>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</si>
  <si>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</si>
  <si>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</si>
  <si>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</si>
  <si>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</si>
  <si>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</si>
  <si>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</si>
  <si>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</si>
  <si>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</si>
  <si>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</si>
  <si>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</si>
  <si>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</si>
  <si>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</si>
  <si>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</si>
  <si>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</si>
  <si>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</si>
  <si>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</si>
  <si>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</si>
  <si>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</si>
  <si>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</si>
  <si>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</si>
  <si>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</si>
  <si>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</si>
  <si>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</si>
  <si>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</si>
  <si>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</si>
  <si>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</si>
  <si>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</si>
  <si>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</si>
  <si>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</si>
  <si>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</si>
  <si>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</si>
  <si>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</si>
  <si>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</si>
  <si>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</si>
  <si>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</si>
  <si>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</si>
  <si>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</si>
  <si>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</si>
  <si>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</si>
  <si>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</si>
  <si>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</si>
  <si>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</si>
  <si>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</si>
  <si>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</si>
  <si>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</si>
  <si>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</si>
  <si>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</si>
  <si>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</si>
  <si>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</si>
  <si>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</si>
  <si>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</si>
  <si>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</si>
  <si>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</si>
  <si>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</si>
  <si>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</si>
  <si>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</si>
  <si>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</si>
  <si>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</si>
  <si>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</si>
  <si>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</si>
  <si>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</si>
  <si>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</si>
  <si>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</si>
  <si>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</si>
  <si>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</si>
  <si>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</si>
  <si>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</si>
  <si>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</si>
  <si>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</si>
  <si>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</si>
  <si>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</si>
  <si>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</si>
  <si>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</si>
  <si>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</si>
  <si>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</si>
  <si>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</si>
  <si>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1-2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</si>
  <si>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1-2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</si>
</sst>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2"/>
  <sheetViews>
    <sheetView showGridLines="0" tabSelected="1" zoomScale="115" zoomScaleNormal="115" workbookViewId="0">
      <pane xSplit="3" ySplit="5" topLeftCell="D144" activePane="bottomRight" state="frozen"/>
      <selection pane="topRight" activeCell="D1" sqref="D1"/>
      <selection pane="bottomLeft" activeCell="A6" sqref="A6"/>
      <selection pane="bottomRight" activeCell="B149" sqref="B149:C149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hidden="1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3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3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3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3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3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3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3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 t="shared" ref="H148" si="28">ROUND((G148-G147)/G147*100,2)</f>
        <v>-31.07</v>
      </c>
      <c r="I148" s="104">
        <f t="shared" ref="I148" si="29">(ROUND((G148-G136)/G136*100,2))</f>
        <v>22.24</v>
      </c>
      <c r="J148" s="105">
        <v>908635</v>
      </c>
      <c r="K148" s="104">
        <f t="shared" ref="K148" si="30">ROUND((J148-J147)/J147*100,2)</f>
        <v>-29.58</v>
      </c>
      <c r="L148" s="104">
        <f t="shared" ref="L148" si="31">ROUND((J148-J136)/J136*100,2)</f>
        <v>2.4500000000000002</v>
      </c>
      <c r="M148" s="103">
        <v>2828</v>
      </c>
      <c r="N148" s="104">
        <f t="shared" ref="N148" si="32">ROUND((M148-M147)/M147*100,2)</f>
        <v>-32.07</v>
      </c>
      <c r="O148" s="104">
        <f t="shared" ref="O148" si="33">ROUND((M148-M136)/M136*100,2)</f>
        <v>12.62</v>
      </c>
      <c r="P148" s="105">
        <v>2629</v>
      </c>
      <c r="Q148" s="104">
        <f t="shared" ref="Q148" si="34">ROUND((P148-P147)/P147*100,2)</f>
        <v>-30.71</v>
      </c>
      <c r="R148" s="106">
        <f t="shared" ref="R148" si="35"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86" customFormat="1" ht="18.75" customHeight="1" x14ac:dyDescent="0.35">
      <c r="A149" s="77"/>
      <c r="B149" s="112" t="s">
        <v>163</v>
      </c>
      <c r="C149" s="113"/>
      <c r="D149" s="78">
        <f>M149/G149*100</f>
        <v>6.6546139243536681E-2</v>
      </c>
      <c r="E149" s="79">
        <f>P149/J149*100</f>
        <v>0.292088109380926</v>
      </c>
      <c r="F149" s="87">
        <f>22+16</f>
        <v>38</v>
      </c>
      <c r="G149" s="80">
        <f>G147+G148</f>
        <v>10505493</v>
      </c>
      <c r="H149" s="25" t="s">
        <v>14</v>
      </c>
      <c r="I149" s="81">
        <f>(G149-G150)/G150*100</f>
        <v>9.9337226510186163</v>
      </c>
      <c r="J149" s="82">
        <f>J147+J148</f>
        <v>2198994</v>
      </c>
      <c r="K149" s="25" t="s">
        <v>14</v>
      </c>
      <c r="L149" s="81">
        <f>(J149-J150)/J150*100</f>
        <v>8.9851271323154425</v>
      </c>
      <c r="M149" s="80">
        <f>M147+M148</f>
        <v>6991</v>
      </c>
      <c r="N149" s="25" t="s">
        <v>14</v>
      </c>
      <c r="O149" s="81">
        <f>(M149-M150)/M150*100</f>
        <v>5.3972561435247997</v>
      </c>
      <c r="P149" s="82">
        <f>P147+P148</f>
        <v>6423</v>
      </c>
      <c r="Q149" s="25" t="s">
        <v>14</v>
      </c>
      <c r="R149" s="83">
        <f>(P149-P150)/P150*100</f>
        <v>14.716913734595463</v>
      </c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</row>
    <row r="150" spans="1:49" s="52" customFormat="1" ht="14.15" customHeight="1" thickBot="1" x14ac:dyDescent="0.4">
      <c r="A150" s="49"/>
      <c r="B150" s="114" t="s">
        <v>162</v>
      </c>
      <c r="C150" s="115"/>
      <c r="D150" s="67">
        <f>M150/G150*100</f>
        <v>6.9410391529860282E-2</v>
      </c>
      <c r="E150" s="68">
        <f>P150/J150*100</f>
        <v>0.27749403900776182</v>
      </c>
      <c r="F150" s="69">
        <f>16+20</f>
        <v>36</v>
      </c>
      <c r="G150" s="70">
        <f>G135+G136</f>
        <v>9556206</v>
      </c>
      <c r="H150" s="97" t="s">
        <v>14</v>
      </c>
      <c r="I150" s="71">
        <f>(G150-G123-G124)/(G123+G124)*100</f>
        <v>-11.059001438233176</v>
      </c>
      <c r="J150" s="72">
        <f>J135+J136</f>
        <v>2017701</v>
      </c>
      <c r="K150" s="97" t="s">
        <v>14</v>
      </c>
      <c r="L150" s="71">
        <f>(J150-J123-J124)/(J123+J124)*100</f>
        <v>-8.0321524941656932</v>
      </c>
      <c r="M150" s="70">
        <f>M135+M136</f>
        <v>6633</v>
      </c>
      <c r="N150" s="97" t="s">
        <v>14</v>
      </c>
      <c r="O150" s="71">
        <f>(M150-M123-M124)/(M123+M124)*100</f>
        <v>-4.2580831408775985</v>
      </c>
      <c r="P150" s="72">
        <f>P135+P136</f>
        <v>5599</v>
      </c>
      <c r="Q150" s="97" t="s">
        <v>14</v>
      </c>
      <c r="R150" s="73">
        <f>(P150-P123-P124)/(P123+P124)*100</f>
        <v>-8.2882882882882889</v>
      </c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</row>
    <row r="151" spans="1:49" s="52" customFormat="1" ht="14.15" customHeight="1" x14ac:dyDescent="0.35">
      <c r="A151" s="49"/>
      <c r="B151" s="62"/>
      <c r="C151" s="62"/>
      <c r="D151" s="54"/>
      <c r="E151" s="54"/>
      <c r="F151" s="63"/>
      <c r="G151" s="64"/>
      <c r="H151" s="65"/>
      <c r="I151" s="66"/>
      <c r="J151" s="64"/>
      <c r="K151" s="65"/>
      <c r="L151" s="66"/>
      <c r="M151" s="64"/>
      <c r="N151" s="65"/>
      <c r="O151" s="66"/>
      <c r="P151" s="64"/>
      <c r="Q151" s="65"/>
      <c r="R151" s="66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</row>
    <row r="152" spans="1:49" ht="13.5" customHeight="1" x14ac:dyDescent="0.35">
      <c r="A152" s="1"/>
      <c r="B152" s="41" t="s">
        <v>60</v>
      </c>
      <c r="C152" s="42" t="s">
        <v>122</v>
      </c>
      <c r="D152" s="43"/>
      <c r="E152" s="44"/>
      <c r="F152" s="44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4.5" x14ac:dyDescent="0.35">
      <c r="A153" s="1"/>
      <c r="B153" s="41" t="s">
        <v>61</v>
      </c>
      <c r="C153" s="42" t="s">
        <v>62</v>
      </c>
      <c r="D153" s="43"/>
      <c r="E153" s="44"/>
      <c r="F153" s="44"/>
      <c r="G153" s="44"/>
      <c r="H153" s="44"/>
      <c r="I153" s="44"/>
      <c r="J153" s="46"/>
      <c r="K153" s="46"/>
      <c r="L153" s="46"/>
      <c r="M153" s="46"/>
      <c r="N153" s="46"/>
      <c r="O153" s="46"/>
      <c r="P153" s="46"/>
      <c r="Q153" s="46"/>
      <c r="R153" s="46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3.5" customHeight="1" x14ac:dyDescent="0.35">
      <c r="A154" s="1"/>
      <c r="B154" s="48" t="s">
        <v>116</v>
      </c>
      <c r="C154" s="1" t="s">
        <v>117</v>
      </c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3.5" customHeight="1" x14ac:dyDescent="0.35">
      <c r="A155" s="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3.5" customHeight="1" x14ac:dyDescent="0.35">
      <c r="A156" s="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5.25" customHeight="1" x14ac:dyDescent="0.35">
      <c r="A157" s="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3.5" customHeight="1" x14ac:dyDescent="0.35">
      <c r="A158" s="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3.5" customHeight="1" x14ac:dyDescent="0.35">
      <c r="A159" s="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3.5" customHeight="1" x14ac:dyDescent="0.35">
      <c r="A160" s="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9:49" ht="18" customHeight="1" x14ac:dyDescent="0.35"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9:49" ht="15.75" customHeight="1" x14ac:dyDescent="0.35"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9:49" ht="15.75" customHeight="1" x14ac:dyDescent="0.35"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9:49" ht="10.25" customHeight="1" x14ac:dyDescent="0.35"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9:49" ht="15.75" customHeight="1" x14ac:dyDescent="0.35"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8" spans="19:49" ht="7.25" customHeight="1" x14ac:dyDescent="0.3"/>
    <row r="169" spans="19:49" ht="15.75" customHeight="1" x14ac:dyDescent="0.3"/>
    <row r="170" spans="19:49" ht="17.75" customHeight="1" x14ac:dyDescent="0.3"/>
    <row r="171" spans="19:49" ht="17.149999999999999" customHeight="1" x14ac:dyDescent="0.3"/>
    <row r="172" spans="19:49" ht="7.65" customHeight="1" x14ac:dyDescent="0.3"/>
    <row r="173" spans="19:49" ht="17.149999999999999" customHeight="1" x14ac:dyDescent="0.3"/>
    <row r="174" spans="19:49" ht="17.149999999999999" customHeight="1" x14ac:dyDescent="0.3"/>
    <row r="175" spans="19:49" ht="17.149999999999999" customHeight="1" x14ac:dyDescent="0.3"/>
    <row r="176" spans="19:49" ht="8.75" customHeight="1" x14ac:dyDescent="0.3"/>
    <row r="177" ht="14.25" customHeight="1" x14ac:dyDescent="0.3"/>
    <row r="178" ht="16.5" customHeight="1" x14ac:dyDescent="0.3"/>
    <row r="179" ht="12.75" customHeight="1" x14ac:dyDescent="0.3"/>
    <row r="180" ht="11.15" customHeight="1" x14ac:dyDescent="0.3"/>
    <row r="181" ht="10.65" customHeight="1" x14ac:dyDescent="0.3"/>
    <row r="182" ht="14.15" customHeight="1" x14ac:dyDescent="0.3"/>
  </sheetData>
  <protectedRanges>
    <protectedRange sqref="A126:XFD134 A151:XFD154 A135:A148 A149:G150 I149:J150 L149:M150 O149:P150 R149:XFD150 C135:XFD148" name="範圍1"/>
  </protectedRanges>
  <mergeCells count="10">
    <mergeCell ref="B149:C149"/>
    <mergeCell ref="B150:C150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2024-03-20T06:20:39Z</cp:lastPrinted>
  <dcterms:created xsi:type="dcterms:W3CDTF">1998-09-21T15:00:50Z</dcterms:created>
  <dcterms:modified xsi:type="dcterms:W3CDTF">2024-03-20T06:24:17Z</dcterms:modified>
  <dc:language>zh-TW</dc:language>
</cp:coreProperties>
</file>