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15576" windowHeight="12504"/>
  </bookViews>
  <sheets>
    <sheet name="附表 1" sheetId="5" r:id="rId1"/>
    <sheet name="附表2 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'附表2 '!$A$1:$G$50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C63" i="5" l="1"/>
  <c r="C62" i="5"/>
  <c r="D58" i="5"/>
  <c r="C58" i="5"/>
  <c r="A3" i="5"/>
  <c r="E58" i="5" l="1"/>
  <c r="D62" i="5"/>
  <c r="D63" i="5" s="1"/>
  <c r="AP7" i="4"/>
  <c r="AP6" i="4"/>
  <c r="AP5" i="4"/>
  <c r="AV4" i="4"/>
  <c r="AS4" i="4"/>
  <c r="AP4" i="4"/>
  <c r="AV3" i="4"/>
  <c r="AS3" i="4"/>
  <c r="AP3" i="4"/>
  <c r="BI87" i="3"/>
  <c r="BH87" i="3"/>
  <c r="BG87" i="3"/>
  <c r="BI86" i="3"/>
  <c r="BH86" i="3"/>
  <c r="BG86" i="3"/>
  <c r="BI85" i="3"/>
  <c r="BH85" i="3"/>
  <c r="BG85" i="3"/>
  <c r="BI84" i="3"/>
  <c r="BH84" i="3"/>
  <c r="BG84" i="3"/>
  <c r="BI83" i="3"/>
  <c r="BH83" i="3"/>
  <c r="BG83" i="3"/>
  <c r="BI82" i="3"/>
  <c r="BH82" i="3"/>
  <c r="BG82" i="3"/>
  <c r="BI81" i="3"/>
  <c r="BH81" i="3"/>
  <c r="BG81" i="3"/>
  <c r="BI80" i="3"/>
  <c r="BH80" i="3"/>
  <c r="BG80" i="3"/>
  <c r="BI58" i="3"/>
  <c r="BH58" i="3"/>
  <c r="BG58" i="3"/>
  <c r="BI57" i="3"/>
  <c r="BH57" i="3"/>
  <c r="BG57" i="3"/>
  <c r="BI56" i="3"/>
  <c r="BH56" i="3"/>
  <c r="BG56" i="3"/>
  <c r="BI55" i="3"/>
  <c r="BH55" i="3"/>
  <c r="BG55" i="3"/>
  <c r="BI54" i="3"/>
  <c r="BH54" i="3"/>
  <c r="BG54" i="3"/>
  <c r="BI53" i="3"/>
  <c r="BH53" i="3"/>
  <c r="BG53" i="3"/>
  <c r="BI52" i="3"/>
  <c r="BH52" i="3"/>
  <c r="BG52" i="3"/>
  <c r="BI51" i="3"/>
  <c r="BH51" i="3"/>
  <c r="BG51" i="3"/>
  <c r="BI50" i="3"/>
  <c r="BH50" i="3"/>
  <c r="BG50" i="3"/>
  <c r="BI49" i="3"/>
  <c r="BH49" i="3"/>
  <c r="BG49" i="3"/>
  <c r="BI48" i="3"/>
  <c r="BH48" i="3"/>
  <c r="BG48" i="3"/>
  <c r="BI47" i="3"/>
  <c r="BH47" i="3"/>
  <c r="BG47" i="3"/>
  <c r="BI46" i="3"/>
  <c r="BH46" i="3"/>
  <c r="BG46" i="3"/>
  <c r="BI45" i="3"/>
  <c r="BH45" i="3"/>
  <c r="BG45" i="3"/>
  <c r="BI44" i="3"/>
  <c r="BH44" i="3"/>
  <c r="BG44" i="3"/>
  <c r="BI43" i="3"/>
  <c r="BH43" i="3"/>
  <c r="BG43" i="3"/>
  <c r="BI42" i="3"/>
  <c r="BH42" i="3"/>
  <c r="BG42" i="3"/>
  <c r="BI41" i="3"/>
  <c r="BH41" i="3"/>
  <c r="BG41" i="3"/>
  <c r="BI40" i="3"/>
  <c r="BH40" i="3"/>
  <c r="BG40" i="3"/>
  <c r="AZ40" i="3"/>
  <c r="AY40" i="3"/>
  <c r="AX40" i="3"/>
  <c r="BI39" i="3"/>
  <c r="BH39" i="3"/>
  <c r="BG39" i="3"/>
  <c r="AZ39" i="3"/>
  <c r="AY39" i="3"/>
  <c r="AX39" i="3"/>
  <c r="BI38" i="3"/>
  <c r="BH38" i="3"/>
  <c r="BG38" i="3"/>
  <c r="AZ38" i="3"/>
  <c r="AY38" i="3"/>
  <c r="AX38" i="3"/>
  <c r="BI37" i="3"/>
  <c r="BH37" i="3"/>
  <c r="BG37" i="3"/>
  <c r="AZ37" i="3"/>
  <c r="AY37" i="3"/>
  <c r="AX37" i="3"/>
  <c r="BI36" i="3"/>
  <c r="BH36" i="3"/>
  <c r="BG36" i="3"/>
  <c r="AZ36" i="3"/>
  <c r="AY36" i="3"/>
  <c r="AX36" i="3"/>
  <c r="AZ35" i="3"/>
  <c r="AY35" i="3"/>
  <c r="AX35" i="3"/>
  <c r="BI34" i="3"/>
  <c r="BH34" i="3"/>
  <c r="BG34" i="3"/>
  <c r="AZ34" i="3"/>
  <c r="AY34" i="3"/>
  <c r="AX34" i="3"/>
  <c r="BI33" i="3"/>
  <c r="BH33" i="3"/>
  <c r="BG33" i="3"/>
  <c r="AZ33" i="3"/>
  <c r="AY33" i="3"/>
  <c r="AX33" i="3"/>
  <c r="BI32" i="3"/>
  <c r="BH32" i="3"/>
  <c r="BG32" i="3"/>
  <c r="AZ32" i="3"/>
  <c r="AY32" i="3"/>
  <c r="AX32" i="3"/>
  <c r="BI31" i="3"/>
  <c r="BH31" i="3"/>
  <c r="BG31" i="3"/>
  <c r="AZ31" i="3"/>
  <c r="AY31" i="3"/>
  <c r="AX31" i="3"/>
  <c r="BI30" i="3"/>
  <c r="BH30" i="3"/>
  <c r="BG30" i="3"/>
  <c r="BI29" i="3"/>
  <c r="BH29" i="3"/>
  <c r="BG29" i="3"/>
  <c r="BI28" i="3"/>
  <c r="BH28" i="3"/>
  <c r="BG28" i="3"/>
  <c r="BI27" i="3"/>
  <c r="BH27" i="3"/>
  <c r="BG27" i="3"/>
  <c r="BI26" i="3"/>
  <c r="BH26" i="3"/>
  <c r="BG26" i="3"/>
  <c r="BI25" i="3"/>
  <c r="BH25" i="3"/>
  <c r="BG25" i="3"/>
  <c r="BI24" i="3"/>
  <c r="BH24" i="3"/>
  <c r="BG24" i="3"/>
  <c r="BI23" i="3"/>
  <c r="BH23" i="3"/>
  <c r="BG23" i="3"/>
  <c r="BI22" i="3"/>
  <c r="BH22" i="3"/>
  <c r="BG22" i="3"/>
  <c r="BI21" i="3"/>
  <c r="BH21" i="3"/>
  <c r="BG21" i="3"/>
  <c r="BI20" i="3"/>
  <c r="BH20" i="3"/>
  <c r="BG20" i="3"/>
  <c r="BI19" i="3"/>
  <c r="BH19" i="3"/>
  <c r="BG19" i="3"/>
  <c r="BI18" i="3"/>
  <c r="BH18" i="3"/>
  <c r="BG18" i="3"/>
  <c r="BI17" i="3"/>
  <c r="BH17" i="3"/>
  <c r="BG17" i="3"/>
  <c r="BI16" i="3"/>
  <c r="BH16" i="3"/>
  <c r="BG16" i="3"/>
  <c r="BI15" i="3"/>
  <c r="BH15" i="3"/>
  <c r="BG15" i="3"/>
  <c r="BI14" i="3"/>
  <c r="BH14" i="3"/>
  <c r="BG14" i="3"/>
  <c r="BI13" i="3"/>
  <c r="BH13" i="3"/>
  <c r="BG13" i="3"/>
  <c r="BI12" i="3"/>
  <c r="BH12" i="3"/>
  <c r="BG12" i="3"/>
  <c r="BI11" i="3"/>
  <c r="BH11" i="3"/>
  <c r="BG11" i="3"/>
  <c r="BI10" i="3"/>
  <c r="BH10" i="3"/>
  <c r="BG10" i="3"/>
  <c r="BI9" i="3"/>
  <c r="BH9" i="3"/>
  <c r="BG9" i="3"/>
  <c r="BI8" i="3"/>
  <c r="BH8" i="3"/>
  <c r="BG8" i="3"/>
  <c r="BI7" i="3"/>
  <c r="BH7" i="3"/>
  <c r="BG7" i="3"/>
  <c r="BI6" i="3"/>
  <c r="BH6" i="3"/>
  <c r="BG6" i="3"/>
  <c r="BI5" i="3"/>
  <c r="BH5" i="3"/>
  <c r="BG5" i="3"/>
  <c r="BI4" i="3"/>
  <c r="BH4" i="3"/>
  <c r="BG4" i="3"/>
  <c r="BI3" i="3"/>
  <c r="BH3" i="3"/>
  <c r="BG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2" i="5" l="1"/>
  <c r="E63" i="5" s="1"/>
  <c r="C59" i="5"/>
  <c r="E59" i="5"/>
  <c r="D59" i="5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T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<sst xmlns="http://schemas.openxmlformats.org/spreadsheetml/2006/main" count="299" uniqueCount="227">
  <si>
    <t>純外幣交易</t>
  </si>
  <si>
    <t>合  計</t>
  </si>
  <si>
    <t>單位：新臺幣百萬元；%</t>
    <phoneticPr fontId="4" type="noConversion"/>
  </si>
  <si>
    <t>比重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</si>
  <si>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</si>
  <si>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</si>
  <si>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</si>
  <si>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</si>
  <si>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</si>
  <si>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t xml:space="preserve">    3.買入選擇權(Bought Options)</t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</si>
  <si>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</si>
  <si>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</si>
  <si>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</si>
  <si>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</si>
  <si>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</si>
  <si>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</si>
  <si>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</si>
  <si>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>小     計(一至四)</t>
    <phoneticPr fontId="4" type="noConversion"/>
  </si>
  <si>
    <t>五、信用有關契約(Credit Contracts)</t>
  </si>
  <si>
    <t>總        計</t>
  </si>
  <si>
    <t>涉及新臺幣交易</t>
    <phoneticPr fontId="4" type="noConversion"/>
  </si>
  <si>
    <t>106年1月</t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</si>
  <si>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</si>
  <si>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</si>
  <si>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</si>
  <si>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106年2月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</si>
  <si>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</si>
  <si>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</si>
  <si>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</si>
  <si>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</si>
  <si>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</si>
  <si>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</si>
  <si>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</si>
  <si>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</si>
  <si>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</si>
  <si>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</si>
  <si>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</si>
  <si>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</si>
  <si>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</si>
  <si>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</si>
  <si>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</si>
  <si>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</si>
  <si>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</si>
  <si>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</si>
  <si>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</si>
  <si>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</si>
  <si>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</si>
  <si>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</si>
  <si>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</si>
  <si>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</si>
  <si>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</si>
  <si>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</si>
  <si>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</si>
  <si>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</si>
  <si>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</si>
  <si>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</si>
  <si>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</si>
  <si>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</si>
  <si>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</si>
  <si>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</si>
  <si>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</si>
  <si>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</si>
  <si>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</si>
  <si>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</si>
  <si>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</si>
  <si>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</si>
  <si>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</si>
  <si>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</si>
  <si>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</si>
  <si>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</si>
  <si>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</si>
  <si>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</si>
  <si>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</si>
  <si>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</si>
  <si>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</si>
  <si>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</si>
  <si>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</si>
  <si>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</si>
  <si>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</si>
  <si>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</si>
  <si>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</si>
  <si>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</si>
  <si>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</si>
  <si>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</si>
  <si>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</si>
  <si>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</si>
  <si>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</si>
  <si>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</si>
  <si>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</si>
  <si>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</si>
  <si>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</si>
  <si>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</si>
  <si>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</si>
  <si>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</si>
  <si>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</si>
  <si>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</si>
  <si>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</si>
  <si>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</si>
  <si>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</si>
  <si>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</si>
  <si>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</si>
  <si>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</si>
  <si>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</si>
  <si>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</si>
  <si>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</si>
  <si>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</si>
  <si>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</si>
  <si>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</si>
  <si>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</si>
  <si>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</si>
  <si>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</si>
  <si>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</si>
  <si>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</si>
  <si>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</si>
  <si>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</si>
  <si>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</si>
  <si>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</si>
  <si>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</si>
  <si>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</si>
  <si>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</si>
  <si>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</si>
  <si>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</si>
  <si>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</si>
  <si>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</si>
  <si>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</si>
  <si>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</si>
  <si>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</si>
  <si>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</si>
  <si>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</si>
  <si>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</si>
  <si>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</si>
  <si>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</si>
  <si>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</si>
  <si>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</si>
  <si>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</si>
  <si>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</si>
  <si>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</si>
  <si>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</si>
  <si>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</si>
  <si>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</si>
  <si>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</si>
  <si>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</si>
  <si>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</si>
  <si>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</si>
  <si>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</si>
  <si>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</si>
  <si>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</si>
  <si>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</si>
  <si>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</si>
  <si>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</si>
  <si>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</si>
  <si>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</si>
  <si>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</si>
  <si>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</si>
  <si>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</si>
  <si>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</si>
  <si>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</si>
  <si>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</si>
  <si>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</si>
  <si>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</si>
  <si>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</si>
  <si>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</si>
  <si>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</si>
  <si>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</si>
  <si>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</si>
  <si>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</si>
  <si>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</si>
  <si>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</si>
  <si>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</si>
  <si>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</si>
  <si>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2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</si>
  <si>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</si>
  <si>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</si>
  <si>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</si>
  <si>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</si>
  <si>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</si>
  <si>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</si>
  <si>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</si>
  <si>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</si>
  <si>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</si>
  <si>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</si>
  <si>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</si>
  <si>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</si>
  <si>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</si>
  <si>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</si>
  <si>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t>附表1  銀行衍生性金融商品交易量彙總表</t>
    <phoneticPr fontId="4" type="noConversion"/>
  </si>
  <si>
    <t>商  品  種  類  別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</si>
  <si>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</si>
  <si>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</si>
  <si>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</si>
  <si>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</si>
  <si>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</si>
  <si>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</si>
  <si>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</si>
  <si>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</si>
  <si>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</si>
  <si>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</si>
  <si>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  1.遠期契約(Outright Forwards)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</si>
  <si>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</si>
  <si>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</si>
  <si>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</si>
  <si>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</si>
  <si>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</si>
  <si>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</si>
  <si>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</si>
  <si>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</si>
  <si>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</si>
  <si>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</si>
  <si>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</si>
  <si>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</si>
  <si>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</si>
  <si>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</si>
  <si>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</si>
  <si>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</si>
  <si>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</si>
  <si>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</si>
  <si>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</si>
  <si>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</si>
  <si>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</si>
  <si>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</si>
  <si>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</si>
  <si>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106年2月</t>
    <phoneticPr fontId="4" type="noConversion"/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</si>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</sst>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4" fontId="6" fillId="0" borderId="35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31" xfId="0" applyNumberFormat="1" applyFont="1" applyBorder="1" applyAlignment="1" applyProtection="1">
      <alignment horizontal="right" vertical="center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'!$AU$2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-1.8484288354898338E-2"/>
                  <c:y val="-7.911239749155812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729396810611242E-2"/>
                  <c:y val="-4.59597904820508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949253108610965E-2"/>
                  <c:y val="-4.79477040767877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5290872836828852E-2"/>
                  <c:y val="-4.993561767152478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4.6388286491915393E-3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0252230485976684E-2"/>
                  <c:y val="-6.709770540621640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3.6968576709796672E-3"/>
                  <c:y val="1.350699469368065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'!$BA$15:$BA$52</c:f>
              <c:strCache>
                <c:ptCount val="38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</c:strCache>
            </c:strRef>
          </c:cat>
          <c:val>
            <c:numRef>
              <c:f>'附圖1 '!$AX$15:$AX$52</c:f>
              <c:numCache>
                <c:formatCode>#,##0_);[Red]\(#,##0\)</c:formatCode>
                <c:ptCount val="38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'!$AV$2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581255670213131E-2"/>
                  <c:y val="3.0494205590437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4.0110517608589129E-2"/>
                  <c:y val="3.25111387125813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5323183955055437E-2"/>
                  <c:y val="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8245933213985868E-2"/>
                  <c:y val="4.6572087316871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275828275625E-2"/>
                  <c:y val="7.68039016830566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3.280270139893873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'!$BA$15:$BA$52</c:f>
              <c:strCache>
                <c:ptCount val="38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</c:strCache>
            </c:strRef>
          </c:cat>
          <c:val>
            <c:numRef>
              <c:f>'附圖1 '!$AY$15:$AY$52</c:f>
              <c:numCache>
                <c:formatCode>#,##0_);[Red]\(#,##0\)</c:formatCode>
                <c:ptCount val="38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'!$AW$2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'!$BA$15:$BA$52</c:f>
              <c:strCache>
                <c:ptCount val="38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</c:strCache>
            </c:strRef>
          </c:cat>
          <c:val>
            <c:numRef>
              <c:f>'附圖1 '!$AZ$15:$AZ$52</c:f>
              <c:numCache>
                <c:formatCode>#,##0_);[Red]\(#,##0\)</c:formatCode>
                <c:ptCount val="38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80832"/>
        <c:axId val="102686720"/>
      </c:lineChart>
      <c:catAx>
        <c:axId val="102680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2686720"/>
        <c:crossesAt val="0"/>
        <c:auto val="1"/>
        <c:lblAlgn val="ctr"/>
        <c:lblOffset val="100"/>
        <c:tickMarkSkip val="1"/>
        <c:noMultiLvlLbl val="1"/>
      </c:catAx>
      <c:valAx>
        <c:axId val="10268672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268083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201886566209681E-2"/>
                  <c:y val="-0.3648603946058466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45.29%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239666742164844"/>
                  <c:y val="0.4898972757715631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54.71%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附圖2!$AR$3:$AR$4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附圖2!$AS$3:$AS$4</c:f>
              <c:numCache>
                <c:formatCode>0.00_ </c:formatCode>
                <c:ptCount val="2"/>
                <c:pt idx="0">
                  <c:v>45.294266398628984</c:v>
                </c:pt>
                <c:pt idx="1">
                  <c:v>54.705733601371008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67.09%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2355863235216315E-2"/>
                  <c:y val="0.37166573533147068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32.91%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附圖2!$AU$3:$AU$4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附圖2!$AV$3:$AV$4</c:f>
              <c:numCache>
                <c:formatCode>0.00_ </c:formatCode>
                <c:ptCount val="2"/>
                <c:pt idx="0">
                  <c:v>67.085629945638942</c:v>
                </c:pt>
                <c:pt idx="1">
                  <c:v>32.914370054361051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0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106年2月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E7">
            <v>6.12</v>
          </cell>
        </row>
        <row r="18">
          <cell r="E18">
            <v>92.21</v>
          </cell>
        </row>
        <row r="30">
          <cell r="E30">
            <v>1.52</v>
          </cell>
        </row>
        <row r="33">
          <cell r="E33">
            <v>0.12</v>
          </cell>
        </row>
        <row r="37">
          <cell r="E37">
            <v>0.03</v>
          </cell>
        </row>
        <row r="59">
          <cell r="C59">
            <v>54.705733601371008</v>
          </cell>
          <cell r="D59">
            <v>45.294266398628984</v>
          </cell>
        </row>
      </sheetData>
      <sheetData sheetId="13" refreshError="1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67.085629945638942</v>
          </cell>
        </row>
        <row r="86">
          <cell r="O86">
            <v>32.914370054361051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G32" sqref="G32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1" t="s">
        <v>185</v>
      </c>
      <c r="B1" s="181"/>
      <c r="C1" s="181"/>
      <c r="D1" s="181"/>
      <c r="E1" s="181"/>
    </row>
    <row r="2" spans="1:5" ht="31.2" customHeight="1">
      <c r="A2" s="182" t="s">
        <v>186</v>
      </c>
      <c r="B2" s="182"/>
      <c r="C2" s="182"/>
      <c r="D2" s="182"/>
      <c r="E2" s="182"/>
    </row>
    <row r="3" spans="1:5" ht="19.8">
      <c r="A3" s="183" t="str">
        <f>'[1]匯率(店)'!A2</f>
        <v>106年2月</v>
      </c>
      <c r="B3" s="183"/>
      <c r="C3" s="183"/>
      <c r="D3" s="183"/>
      <c r="E3" s="183"/>
    </row>
    <row r="4" spans="1:5" ht="18" thickBot="1">
      <c r="D4" s="184" t="s">
        <v>2</v>
      </c>
      <c r="E4" s="184"/>
    </row>
    <row r="5" spans="1:5" s="9" customFormat="1" ht="39" customHeight="1">
      <c r="A5" s="4" t="s">
        <v>187</v>
      </c>
      <c r="B5" s="5" t="s">
        <v>188</v>
      </c>
      <c r="C5" s="6"/>
      <c r="D5" s="7"/>
      <c r="E5" s="8"/>
    </row>
    <row r="6" spans="1:5" s="9" customFormat="1" ht="24.75" customHeight="1" thickBot="1">
      <c r="A6" s="10"/>
      <c r="B6" s="11" t="s">
        <v>20</v>
      </c>
      <c r="C6" s="12" t="s">
        <v>0</v>
      </c>
      <c r="D6" s="12" t="s">
        <v>1</v>
      </c>
      <c r="E6" s="13" t="s">
        <v>3</v>
      </c>
    </row>
    <row r="7" spans="1:5" s="9" customFormat="1" ht="28.2" customHeight="1" thickBot="1">
      <c r="A7" s="14" t="s">
        <v>189</v>
      </c>
      <c r="B7" s="15">
        <v>188396</v>
      </c>
      <c r="C7" s="16">
        <v>489103</v>
      </c>
      <c r="D7" s="17">
        <v>677499</v>
      </c>
      <c r="E7" s="18">
        <v>6.12</v>
      </c>
    </row>
    <row r="8" spans="1:5" s="9" customFormat="1" ht="28.2" customHeight="1">
      <c r="A8" s="19" t="s">
        <v>190</v>
      </c>
      <c r="B8" s="20">
        <v>188356</v>
      </c>
      <c r="C8" s="20">
        <v>162772</v>
      </c>
      <c r="D8" s="20">
        <v>351128</v>
      </c>
      <c r="E8" s="21">
        <v>3.17</v>
      </c>
    </row>
    <row r="9" spans="1:5" s="9" customFormat="1" ht="24" hidden="1" customHeight="1">
      <c r="A9" s="19" t="s">
        <v>4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5</v>
      </c>
      <c r="B10" s="20">
        <v>184304</v>
      </c>
      <c r="C10" s="20">
        <v>136104</v>
      </c>
      <c r="D10" s="20">
        <v>320408</v>
      </c>
      <c r="E10" s="22">
        <v>2.89</v>
      </c>
    </row>
    <row r="11" spans="1:5" s="9" customFormat="1" ht="24" hidden="1" customHeight="1">
      <c r="A11" s="19" t="s">
        <v>6</v>
      </c>
      <c r="B11" s="20">
        <v>1750</v>
      </c>
      <c r="C11" s="20">
        <v>0</v>
      </c>
      <c r="D11" s="20">
        <v>1750</v>
      </c>
      <c r="E11" s="22">
        <v>0.02</v>
      </c>
    </row>
    <row r="12" spans="1:5" s="9" customFormat="1" ht="24" hidden="1" customHeight="1">
      <c r="A12" s="19" t="s">
        <v>7</v>
      </c>
      <c r="B12" s="20">
        <v>2302</v>
      </c>
      <c r="C12" s="20">
        <v>26668</v>
      </c>
      <c r="D12" s="20">
        <v>28970</v>
      </c>
      <c r="E12" s="22">
        <v>0.26</v>
      </c>
    </row>
    <row r="13" spans="1:5" s="9" customFormat="1" ht="25.2" customHeight="1" thickBot="1">
      <c r="A13" s="19" t="s">
        <v>191</v>
      </c>
      <c r="B13" s="20">
        <v>40</v>
      </c>
      <c r="C13" s="20">
        <v>326331</v>
      </c>
      <c r="D13" s="20">
        <v>326371</v>
      </c>
      <c r="E13" s="22">
        <v>2.95</v>
      </c>
    </row>
    <row r="14" spans="1:5" s="9" customFormat="1" ht="24" hidden="1" customHeight="1">
      <c r="A14" s="19" t="s">
        <v>192</v>
      </c>
      <c r="B14" s="20">
        <v>0</v>
      </c>
      <c r="C14" s="20">
        <v>162260</v>
      </c>
      <c r="D14" s="20">
        <v>162260</v>
      </c>
      <c r="E14" s="22">
        <v>1.47</v>
      </c>
    </row>
    <row r="15" spans="1:5" s="9" customFormat="1" ht="24" hidden="1" customHeight="1">
      <c r="A15" s="19" t="s">
        <v>193</v>
      </c>
      <c r="B15" s="20">
        <v>0</v>
      </c>
      <c r="C15" s="20">
        <v>164071</v>
      </c>
      <c r="D15" s="20">
        <v>164071</v>
      </c>
      <c r="E15" s="22">
        <v>1.48</v>
      </c>
    </row>
    <row r="16" spans="1:5" s="9" customFormat="1" ht="24" hidden="1" customHeight="1">
      <c r="A16" s="19" t="s">
        <v>194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195</v>
      </c>
      <c r="B17" s="25">
        <v>40</v>
      </c>
      <c r="C17" s="25">
        <v>0</v>
      </c>
      <c r="D17" s="25">
        <v>40</v>
      </c>
      <c r="E17" s="23">
        <v>0</v>
      </c>
    </row>
    <row r="18" spans="1:5" s="9" customFormat="1" ht="30" customHeight="1" thickBot="1">
      <c r="A18" s="26" t="s">
        <v>196</v>
      </c>
      <c r="B18" s="15">
        <v>5702206</v>
      </c>
      <c r="C18" s="16">
        <v>4504014</v>
      </c>
      <c r="D18" s="17">
        <v>10206220</v>
      </c>
      <c r="E18" s="18">
        <v>92.21</v>
      </c>
    </row>
    <row r="19" spans="1:5" s="9" customFormat="1" ht="30" customHeight="1">
      <c r="A19" s="27" t="s">
        <v>10</v>
      </c>
      <c r="B19" s="20">
        <v>5702206</v>
      </c>
      <c r="C19" s="20">
        <v>4411661</v>
      </c>
      <c r="D19" s="20">
        <v>10113867</v>
      </c>
      <c r="E19" s="22">
        <v>91.38</v>
      </c>
    </row>
    <row r="20" spans="1:5" s="9" customFormat="1" ht="24" hidden="1" customHeight="1">
      <c r="A20" s="19" t="s">
        <v>197</v>
      </c>
      <c r="B20" s="20">
        <v>179626</v>
      </c>
      <c r="C20" s="20">
        <v>854712</v>
      </c>
      <c r="D20" s="20">
        <v>1034338</v>
      </c>
      <c r="E20" s="22">
        <v>9.35</v>
      </c>
    </row>
    <row r="21" spans="1:5" s="9" customFormat="1" ht="24" hidden="1" customHeight="1">
      <c r="A21" s="19" t="s">
        <v>12</v>
      </c>
      <c r="B21" s="20">
        <v>5361417</v>
      </c>
      <c r="C21" s="20">
        <v>2985380</v>
      </c>
      <c r="D21" s="20">
        <v>8346797</v>
      </c>
      <c r="E21" s="22">
        <v>75.41</v>
      </c>
    </row>
    <row r="22" spans="1:5" s="9" customFormat="1" ht="24" hidden="1" customHeight="1">
      <c r="A22" s="19" t="s">
        <v>13</v>
      </c>
      <c r="B22" s="20">
        <v>96413</v>
      </c>
      <c r="C22" s="20">
        <v>3250</v>
      </c>
      <c r="D22" s="20">
        <v>99663</v>
      </c>
      <c r="E22" s="22">
        <v>0.9</v>
      </c>
    </row>
    <row r="23" spans="1:5" s="9" customFormat="1" ht="24" hidden="1" customHeight="1">
      <c r="A23" s="19" t="s">
        <v>14</v>
      </c>
      <c r="B23" s="20">
        <v>32390</v>
      </c>
      <c r="C23" s="20">
        <v>292750</v>
      </c>
      <c r="D23" s="20">
        <v>325140</v>
      </c>
      <c r="E23" s="22">
        <v>2.94</v>
      </c>
    </row>
    <row r="24" spans="1:5" s="9" customFormat="1" ht="24" hidden="1" customHeight="1">
      <c r="A24" s="19" t="s">
        <v>15</v>
      </c>
      <c r="B24" s="20">
        <v>32360</v>
      </c>
      <c r="C24" s="20">
        <v>275569</v>
      </c>
      <c r="D24" s="20">
        <v>307929</v>
      </c>
      <c r="E24" s="22">
        <v>2.78</v>
      </c>
    </row>
    <row r="25" spans="1:5" s="9" customFormat="1" ht="26.4" customHeight="1" thickBot="1">
      <c r="A25" s="19" t="s">
        <v>16</v>
      </c>
      <c r="B25" s="20">
        <v>0</v>
      </c>
      <c r="C25" s="20">
        <v>92353</v>
      </c>
      <c r="D25" s="20">
        <v>92353</v>
      </c>
      <c r="E25" s="22">
        <v>0.83</v>
      </c>
    </row>
    <row r="26" spans="1:5" s="9" customFormat="1" ht="24" hidden="1" customHeight="1">
      <c r="A26" s="19" t="s">
        <v>198</v>
      </c>
      <c r="B26" s="20">
        <v>0</v>
      </c>
      <c r="C26" s="20">
        <v>39252</v>
      </c>
      <c r="D26" s="20">
        <v>39252</v>
      </c>
      <c r="E26" s="22">
        <v>0.36</v>
      </c>
    </row>
    <row r="27" spans="1:5" s="9" customFormat="1" ht="24" hidden="1" customHeight="1">
      <c r="A27" s="19" t="s">
        <v>199</v>
      </c>
      <c r="B27" s="20">
        <v>0</v>
      </c>
      <c r="C27" s="20">
        <v>38910</v>
      </c>
      <c r="D27" s="20">
        <v>38910</v>
      </c>
      <c r="E27" s="22">
        <v>0.35</v>
      </c>
    </row>
    <row r="28" spans="1:5" s="9" customFormat="1" ht="24" hidden="1" customHeight="1">
      <c r="A28" s="19" t="s">
        <v>6</v>
      </c>
      <c r="B28" s="20">
        <v>0</v>
      </c>
      <c r="C28" s="20">
        <v>7078</v>
      </c>
      <c r="D28" s="20">
        <v>7078</v>
      </c>
      <c r="E28" s="22">
        <v>0.06</v>
      </c>
    </row>
    <row r="29" spans="1:5" s="9" customFormat="1" ht="24" hidden="1" customHeight="1">
      <c r="A29" s="24" t="s">
        <v>7</v>
      </c>
      <c r="B29" s="25">
        <v>0</v>
      </c>
      <c r="C29" s="25">
        <v>7113</v>
      </c>
      <c r="D29" s="25">
        <v>7113</v>
      </c>
      <c r="E29" s="22">
        <v>0.06</v>
      </c>
    </row>
    <row r="30" spans="1:5" s="9" customFormat="1" ht="30" customHeight="1" thickBot="1">
      <c r="A30" s="26" t="s">
        <v>200</v>
      </c>
      <c r="B30" s="17">
        <v>163851</v>
      </c>
      <c r="C30" s="17">
        <v>4727</v>
      </c>
      <c r="D30" s="17">
        <v>168578</v>
      </c>
      <c r="E30" s="18">
        <v>1.52</v>
      </c>
    </row>
    <row r="31" spans="1:5" s="9" customFormat="1" ht="30" customHeight="1">
      <c r="A31" s="28" t="s">
        <v>201</v>
      </c>
      <c r="B31" s="20">
        <v>0</v>
      </c>
      <c r="C31" s="20">
        <v>361</v>
      </c>
      <c r="D31" s="20">
        <v>361</v>
      </c>
      <c r="E31" s="22">
        <v>0</v>
      </c>
    </row>
    <row r="32" spans="1:5" s="9" customFormat="1" ht="30" customHeight="1" thickBot="1">
      <c r="A32" s="24" t="s">
        <v>202</v>
      </c>
      <c r="B32" s="25">
        <v>163851</v>
      </c>
      <c r="C32" s="25">
        <v>4366</v>
      </c>
      <c r="D32" s="25">
        <v>168217</v>
      </c>
      <c r="E32" s="22">
        <v>1.52</v>
      </c>
    </row>
    <row r="33" spans="1:5" s="9" customFormat="1" ht="30" customHeight="1" thickBot="1">
      <c r="A33" s="26" t="s">
        <v>203</v>
      </c>
      <c r="B33" s="17">
        <v>702</v>
      </c>
      <c r="C33" s="17">
        <v>12830</v>
      </c>
      <c r="D33" s="17">
        <v>13532</v>
      </c>
      <c r="E33" s="18">
        <v>0.12</v>
      </c>
    </row>
    <row r="34" spans="1:5" s="9" customFormat="1" ht="30" customHeight="1">
      <c r="A34" s="28" t="s">
        <v>201</v>
      </c>
      <c r="B34" s="20">
        <v>0</v>
      </c>
      <c r="C34" s="20">
        <v>8285</v>
      </c>
      <c r="D34" s="20">
        <v>8285</v>
      </c>
      <c r="E34" s="22">
        <v>7.0000000000000007E-2</v>
      </c>
    </row>
    <row r="35" spans="1:5" s="9" customFormat="1" ht="30" customHeight="1" thickBot="1">
      <c r="A35" s="24" t="s">
        <v>202</v>
      </c>
      <c r="B35" s="25">
        <v>702</v>
      </c>
      <c r="C35" s="25">
        <v>4545</v>
      </c>
      <c r="D35" s="25">
        <v>5247</v>
      </c>
      <c r="E35" s="22">
        <v>0.05</v>
      </c>
    </row>
    <row r="36" spans="1:5" s="9" customFormat="1" ht="30" customHeight="1" thickBot="1">
      <c r="A36" s="29" t="s">
        <v>204</v>
      </c>
      <c r="B36" s="17">
        <v>6055155</v>
      </c>
      <c r="C36" s="17">
        <v>5010674</v>
      </c>
      <c r="D36" s="17">
        <v>11065829</v>
      </c>
      <c r="E36" s="18">
        <v>99.97</v>
      </c>
    </row>
    <row r="37" spans="1:5" s="9" customFormat="1" ht="30" customHeight="1" thickBot="1">
      <c r="A37" s="30" t="s">
        <v>18</v>
      </c>
      <c r="B37" s="17">
        <v>0</v>
      </c>
      <c r="C37" s="17">
        <v>2764</v>
      </c>
      <c r="D37" s="17">
        <v>2764</v>
      </c>
      <c r="E37" s="31">
        <v>0.03</v>
      </c>
    </row>
    <row r="38" spans="1:5" s="9" customFormat="1" ht="24" hidden="1" customHeight="1">
      <c r="A38" s="32" t="s">
        <v>205</v>
      </c>
      <c r="B38" s="20">
        <v>0</v>
      </c>
      <c r="C38" s="20">
        <v>2764</v>
      </c>
      <c r="D38" s="20">
        <v>2764</v>
      </c>
      <c r="E38" s="22">
        <v>0.03</v>
      </c>
    </row>
    <row r="39" spans="1:5" s="9" customFormat="1" ht="24" hidden="1" customHeight="1">
      <c r="A39" s="33" t="s">
        <v>206</v>
      </c>
      <c r="B39" s="20">
        <v>0</v>
      </c>
      <c r="C39" s="20">
        <v>0</v>
      </c>
      <c r="D39" s="20">
        <v>0</v>
      </c>
      <c r="E39" s="34">
        <v>0</v>
      </c>
    </row>
    <row r="40" spans="1:5" s="9" customFormat="1" ht="24" hidden="1" customHeight="1">
      <c r="A40" s="19" t="s">
        <v>207</v>
      </c>
      <c r="B40" s="20">
        <v>0</v>
      </c>
      <c r="C40" s="20">
        <v>0</v>
      </c>
      <c r="D40" s="20">
        <v>0</v>
      </c>
      <c r="E40" s="34">
        <v>0</v>
      </c>
    </row>
    <row r="41" spans="1:5" s="9" customFormat="1" ht="24" hidden="1" customHeight="1">
      <c r="A41" s="35" t="s">
        <v>208</v>
      </c>
      <c r="B41" s="25">
        <v>0</v>
      </c>
      <c r="C41" s="25">
        <v>0</v>
      </c>
      <c r="D41" s="25">
        <v>0</v>
      </c>
      <c r="E41" s="34">
        <v>0</v>
      </c>
    </row>
    <row r="42" spans="1:5" s="9" customFormat="1" ht="30" customHeight="1" thickBot="1">
      <c r="A42" s="30" t="s">
        <v>209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210</v>
      </c>
      <c r="B43" s="20">
        <v>0</v>
      </c>
      <c r="C43" s="20">
        <v>0</v>
      </c>
      <c r="D43" s="20">
        <v>0</v>
      </c>
      <c r="E43" s="34">
        <v>0</v>
      </c>
    </row>
    <row r="44" spans="1:5" s="9" customFormat="1" ht="24" hidden="1" customHeight="1">
      <c r="A44" s="39" t="s">
        <v>211</v>
      </c>
      <c r="B44" s="40">
        <v>0</v>
      </c>
      <c r="C44" s="40">
        <v>0</v>
      </c>
      <c r="D44" s="40">
        <v>0</v>
      </c>
      <c r="E44" s="34">
        <v>0</v>
      </c>
    </row>
    <row r="45" spans="1:5" s="9" customFormat="1" ht="24" hidden="1" customHeight="1">
      <c r="A45" s="41" t="s">
        <v>212</v>
      </c>
      <c r="B45" s="42">
        <v>0</v>
      </c>
      <c r="C45" s="42">
        <v>0</v>
      </c>
      <c r="D45" s="42">
        <v>0</v>
      </c>
      <c r="E45" s="34">
        <v>0</v>
      </c>
    </row>
    <row r="46" spans="1:5" s="9" customFormat="1" ht="30" customHeight="1" thickBot="1">
      <c r="A46" s="29" t="s">
        <v>19</v>
      </c>
      <c r="B46" s="17">
        <v>6055155</v>
      </c>
      <c r="C46" s="17">
        <v>5013438</v>
      </c>
      <c r="D46" s="17">
        <v>11068593</v>
      </c>
      <c r="E46" s="18">
        <v>100</v>
      </c>
    </row>
    <row r="47" spans="1:5" ht="21" customHeight="1">
      <c r="A47" s="2" t="s">
        <v>213</v>
      </c>
      <c r="B47" s="43"/>
      <c r="C47" s="43"/>
      <c r="D47" s="43"/>
      <c r="E47" s="44"/>
    </row>
    <row r="48" spans="1:5" ht="15.6" customHeight="1">
      <c r="A48" s="45" t="s">
        <v>214</v>
      </c>
      <c r="B48" s="45"/>
      <c r="C48" s="45"/>
      <c r="D48" s="45"/>
      <c r="E48" s="45"/>
    </row>
    <row r="49" spans="1:5" ht="19.95" customHeight="1">
      <c r="A49" s="45" t="s">
        <v>215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2" t="s">
        <v>216</v>
      </c>
      <c r="B55" s="182"/>
      <c r="C55" s="182"/>
      <c r="D55" s="182"/>
      <c r="E55" s="182"/>
    </row>
    <row r="56" spans="1:5" ht="28.8" thickBot="1">
      <c r="A56" s="1"/>
      <c r="B56" s="46"/>
      <c r="C56" s="46"/>
      <c r="D56" s="184" t="s">
        <v>217</v>
      </c>
      <c r="E56" s="184"/>
    </row>
    <row r="57" spans="1:5" ht="41.4" customHeight="1">
      <c r="A57" s="176" t="s">
        <v>218</v>
      </c>
      <c r="B57" s="177"/>
      <c r="C57" s="47" t="s">
        <v>219</v>
      </c>
      <c r="D57" s="48" t="s">
        <v>220</v>
      </c>
      <c r="E57" s="49" t="s">
        <v>1</v>
      </c>
    </row>
    <row r="58" spans="1:5" ht="35.4" customHeight="1">
      <c r="A58" s="178" t="s">
        <v>221</v>
      </c>
      <c r="B58" s="50" t="s">
        <v>222</v>
      </c>
      <c r="C58" s="51">
        <f>B46</f>
        <v>6055155</v>
      </c>
      <c r="D58" s="51">
        <f>C46</f>
        <v>5013438</v>
      </c>
      <c r="E58" s="52">
        <f>C58+D58</f>
        <v>11068593</v>
      </c>
    </row>
    <row r="59" spans="1:5" ht="35.4" customHeight="1">
      <c r="A59" s="179"/>
      <c r="B59" s="50" t="s">
        <v>223</v>
      </c>
      <c r="C59" s="53">
        <f>(C58/$E$58)*100</f>
        <v>54.705733601371008</v>
      </c>
      <c r="D59" s="53">
        <f>(D58/$E$58)*100</f>
        <v>45.294266398628984</v>
      </c>
      <c r="E59" s="54">
        <f>(E58/$E$58)*100</f>
        <v>100</v>
      </c>
    </row>
    <row r="60" spans="1:5" ht="35.4" customHeight="1">
      <c r="A60" s="178" t="s">
        <v>21</v>
      </c>
      <c r="B60" s="50" t="s">
        <v>222</v>
      </c>
      <c r="C60" s="51">
        <v>6366877</v>
      </c>
      <c r="D60" s="51">
        <v>5112635</v>
      </c>
      <c r="E60" s="52">
        <v>11479512</v>
      </c>
    </row>
    <row r="61" spans="1:5" ht="35.4" customHeight="1">
      <c r="A61" s="179"/>
      <c r="B61" s="55" t="s">
        <v>223</v>
      </c>
      <c r="C61" s="53">
        <v>55.46295870416791</v>
      </c>
      <c r="D61" s="53">
        <v>44.537041295832083</v>
      </c>
      <c r="E61" s="54">
        <v>100</v>
      </c>
    </row>
    <row r="62" spans="1:5" ht="35.4" customHeight="1">
      <c r="A62" s="178" t="s">
        <v>224</v>
      </c>
      <c r="B62" s="56" t="s">
        <v>225</v>
      </c>
      <c r="C62" s="57">
        <f>C58-C60</f>
        <v>-311722</v>
      </c>
      <c r="D62" s="57">
        <f>D58-D60</f>
        <v>-99197</v>
      </c>
      <c r="E62" s="58">
        <f>E58-E60</f>
        <v>-410919</v>
      </c>
    </row>
    <row r="63" spans="1:5" ht="35.4" customHeight="1" thickBot="1">
      <c r="A63" s="180"/>
      <c r="B63" s="59" t="s">
        <v>226</v>
      </c>
      <c r="C63" s="60">
        <f>(C62/C60)*100</f>
        <v>-4.8959953207828582</v>
      </c>
      <c r="D63" s="60">
        <f>(D62/D60)*100</f>
        <v>-1.9402323850617149</v>
      </c>
      <c r="E63" s="61">
        <f>(E62/E60)*100</f>
        <v>-3.5795859614938337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36" zoomScaleNormal="85" zoomScaleSheetLayoutView="100" zoomScalePageLayoutView="85" workbookViewId="0">
      <selection activeCell="G32" sqref="G32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1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5" t="s">
        <v>22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23</v>
      </c>
    </row>
    <row r="5" spans="1:7" s="81" customFormat="1" ht="22.2">
      <c r="A5" s="78" t="s">
        <v>24</v>
      </c>
      <c r="B5" s="187" t="s">
        <v>25</v>
      </c>
      <c r="C5" s="188"/>
      <c r="D5" s="189" t="s">
        <v>21</v>
      </c>
      <c r="E5" s="190"/>
      <c r="F5" s="79" t="s">
        <v>26</v>
      </c>
      <c r="G5" s="80"/>
    </row>
    <row r="6" spans="1:7" s="81" customFormat="1" ht="16.8" thickBot="1">
      <c r="A6" s="82"/>
      <c r="B6" s="83" t="s">
        <v>27</v>
      </c>
      <c r="C6" s="84" t="s">
        <v>28</v>
      </c>
      <c r="D6" s="83" t="s">
        <v>27</v>
      </c>
      <c r="E6" s="85" t="s">
        <v>28</v>
      </c>
      <c r="F6" s="86" t="s">
        <v>29</v>
      </c>
      <c r="G6" s="87" t="s">
        <v>30</v>
      </c>
    </row>
    <row r="7" spans="1:7" s="81" customFormat="1" ht="24" customHeight="1" thickBot="1">
      <c r="A7" s="88" t="s">
        <v>31</v>
      </c>
      <c r="B7" s="89">
        <v>677499</v>
      </c>
      <c r="C7" s="90">
        <v>6.12</v>
      </c>
      <c r="D7" s="89">
        <v>651143</v>
      </c>
      <c r="E7" s="90">
        <v>5.67</v>
      </c>
      <c r="F7" s="91">
        <f t="shared" ref="F7:F46" si="0">B7-D7</f>
        <v>26356</v>
      </c>
      <c r="G7" s="92">
        <f t="shared" ref="G7:G38" si="1">(F7/D7)*100</f>
        <v>4.0476515911251445</v>
      </c>
    </row>
    <row r="8" spans="1:7" s="81" customFormat="1" ht="24" customHeight="1">
      <c r="A8" s="93" t="s">
        <v>10</v>
      </c>
      <c r="B8" s="94">
        <v>351128</v>
      </c>
      <c r="C8" s="95">
        <v>3.17</v>
      </c>
      <c r="D8" s="94">
        <v>335537</v>
      </c>
      <c r="E8" s="95">
        <v>2.92</v>
      </c>
      <c r="F8" s="96">
        <f t="shared" si="0"/>
        <v>15591</v>
      </c>
      <c r="G8" s="97">
        <f t="shared" si="1"/>
        <v>4.6465814500338265</v>
      </c>
    </row>
    <row r="9" spans="1:7" s="81" customFormat="1" ht="24" customHeight="1">
      <c r="A9" s="98" t="s">
        <v>4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5</v>
      </c>
      <c r="B10" s="99">
        <v>320408</v>
      </c>
      <c r="C10" s="103">
        <v>2.89</v>
      </c>
      <c r="D10" s="99">
        <v>298364</v>
      </c>
      <c r="E10" s="103">
        <v>2.6</v>
      </c>
      <c r="F10" s="101">
        <f t="shared" si="0"/>
        <v>22044</v>
      </c>
      <c r="G10" s="104">
        <f t="shared" si="1"/>
        <v>7.3882908125645184</v>
      </c>
    </row>
    <row r="11" spans="1:7" s="81" customFormat="1" ht="24" customHeight="1">
      <c r="A11" s="98" t="s">
        <v>9</v>
      </c>
      <c r="B11" s="99">
        <v>1750</v>
      </c>
      <c r="C11" s="103">
        <v>0.02</v>
      </c>
      <c r="D11" s="99">
        <v>94</v>
      </c>
      <c r="E11" s="100">
        <v>0</v>
      </c>
      <c r="F11" s="101">
        <f t="shared" si="0"/>
        <v>1656</v>
      </c>
      <c r="G11" s="105">
        <f t="shared" si="1"/>
        <v>1761.7021276595742</v>
      </c>
    </row>
    <row r="12" spans="1:7" s="81" customFormat="1" ht="24" customHeight="1">
      <c r="A12" s="98" t="s">
        <v>7</v>
      </c>
      <c r="B12" s="99">
        <v>28970</v>
      </c>
      <c r="C12" s="103">
        <v>0.26</v>
      </c>
      <c r="D12" s="99">
        <v>37079</v>
      </c>
      <c r="E12" s="103">
        <v>0.32</v>
      </c>
      <c r="F12" s="101">
        <f t="shared" si="0"/>
        <v>-8109</v>
      </c>
      <c r="G12" s="104">
        <f t="shared" si="1"/>
        <v>-21.869521831764612</v>
      </c>
    </row>
    <row r="13" spans="1:7" s="81" customFormat="1" ht="24" customHeight="1">
      <c r="A13" s="98" t="s">
        <v>8</v>
      </c>
      <c r="B13" s="99">
        <v>326371</v>
      </c>
      <c r="C13" s="103">
        <v>2.95</v>
      </c>
      <c r="D13" s="99">
        <v>315606</v>
      </c>
      <c r="E13" s="103">
        <v>2.75</v>
      </c>
      <c r="F13" s="101">
        <f t="shared" si="0"/>
        <v>10765</v>
      </c>
      <c r="G13" s="104">
        <f t="shared" si="1"/>
        <v>3.4108983986362742</v>
      </c>
    </row>
    <row r="14" spans="1:7" s="81" customFormat="1" ht="24" customHeight="1">
      <c r="A14" s="98" t="s">
        <v>32</v>
      </c>
      <c r="B14" s="99">
        <v>162260</v>
      </c>
      <c r="C14" s="103">
        <v>1.47</v>
      </c>
      <c r="D14" s="99">
        <v>158907</v>
      </c>
      <c r="E14" s="103">
        <v>1.39</v>
      </c>
      <c r="F14" s="101">
        <f t="shared" si="0"/>
        <v>3353</v>
      </c>
      <c r="G14" s="106">
        <f t="shared" si="1"/>
        <v>2.1100392053213515</v>
      </c>
    </row>
    <row r="15" spans="1:7" s="81" customFormat="1" ht="24" customHeight="1">
      <c r="A15" s="98" t="s">
        <v>33</v>
      </c>
      <c r="B15" s="99">
        <v>164071</v>
      </c>
      <c r="C15" s="103">
        <v>1.48</v>
      </c>
      <c r="D15" s="99">
        <v>156073</v>
      </c>
      <c r="E15" s="103">
        <v>1.36</v>
      </c>
      <c r="F15" s="101">
        <f t="shared" si="0"/>
        <v>7998</v>
      </c>
      <c r="G15" s="106">
        <f t="shared" si="1"/>
        <v>5.124525061990223</v>
      </c>
    </row>
    <row r="16" spans="1:7" s="81" customFormat="1" ht="24" customHeight="1">
      <c r="A16" s="98" t="s">
        <v>6</v>
      </c>
      <c r="B16" s="99">
        <v>0</v>
      </c>
      <c r="C16" s="100">
        <v>0</v>
      </c>
      <c r="D16" s="99">
        <v>220</v>
      </c>
      <c r="E16" s="100">
        <v>0</v>
      </c>
      <c r="F16" s="101">
        <f t="shared" si="0"/>
        <v>-220</v>
      </c>
      <c r="G16" s="105">
        <f t="shared" si="1"/>
        <v>-100</v>
      </c>
    </row>
    <row r="17" spans="1:7" s="81" customFormat="1" ht="24" customHeight="1" thickBot="1">
      <c r="A17" s="107" t="s">
        <v>7</v>
      </c>
      <c r="B17" s="108">
        <v>40</v>
      </c>
      <c r="C17" s="100">
        <v>0</v>
      </c>
      <c r="D17" s="108">
        <v>406</v>
      </c>
      <c r="E17" s="100">
        <v>0</v>
      </c>
      <c r="F17" s="109">
        <f t="shared" si="0"/>
        <v>-366</v>
      </c>
      <c r="G17" s="105">
        <f t="shared" si="1"/>
        <v>-90.14778325123153</v>
      </c>
    </row>
    <row r="18" spans="1:7" s="81" customFormat="1" ht="24" customHeight="1" thickBot="1">
      <c r="A18" s="88" t="s">
        <v>34</v>
      </c>
      <c r="B18" s="89">
        <v>10206220</v>
      </c>
      <c r="C18" s="90">
        <v>92.21</v>
      </c>
      <c r="D18" s="89">
        <v>10671207</v>
      </c>
      <c r="E18" s="90">
        <v>92.96</v>
      </c>
      <c r="F18" s="91">
        <f t="shared" si="0"/>
        <v>-464987</v>
      </c>
      <c r="G18" s="92">
        <f t="shared" si="1"/>
        <v>-4.3573983711495803</v>
      </c>
    </row>
    <row r="19" spans="1:7" s="81" customFormat="1" ht="24" customHeight="1">
      <c r="A19" s="93" t="s">
        <v>10</v>
      </c>
      <c r="B19" s="94">
        <v>10113867</v>
      </c>
      <c r="C19" s="95">
        <v>91.38</v>
      </c>
      <c r="D19" s="94">
        <v>10641041</v>
      </c>
      <c r="E19" s="95">
        <v>92.7</v>
      </c>
      <c r="F19" s="110">
        <f t="shared" si="0"/>
        <v>-527174</v>
      </c>
      <c r="G19" s="104">
        <f t="shared" si="1"/>
        <v>-4.9541581505042602</v>
      </c>
    </row>
    <row r="20" spans="1:7" s="81" customFormat="1" ht="24" customHeight="1">
      <c r="A20" s="98" t="s">
        <v>11</v>
      </c>
      <c r="B20" s="99">
        <v>1034338</v>
      </c>
      <c r="C20" s="103">
        <v>9.35</v>
      </c>
      <c r="D20" s="99">
        <v>1117798</v>
      </c>
      <c r="E20" s="103">
        <v>9.74</v>
      </c>
      <c r="F20" s="96">
        <f t="shared" si="0"/>
        <v>-83460</v>
      </c>
      <c r="G20" s="104">
        <f t="shared" si="1"/>
        <v>-7.4664653184206804</v>
      </c>
    </row>
    <row r="21" spans="1:7" s="81" customFormat="1" ht="24" customHeight="1">
      <c r="A21" s="98" t="s">
        <v>12</v>
      </c>
      <c r="B21" s="99">
        <v>8346797</v>
      </c>
      <c r="C21" s="103">
        <v>75.41</v>
      </c>
      <c r="D21" s="99">
        <v>8789875</v>
      </c>
      <c r="E21" s="103">
        <v>76.569999999999993</v>
      </c>
      <c r="F21" s="101">
        <f t="shared" si="0"/>
        <v>-443078</v>
      </c>
      <c r="G21" s="104">
        <f t="shared" si="1"/>
        <v>-5.0407770303900801</v>
      </c>
    </row>
    <row r="22" spans="1:7" s="81" customFormat="1" ht="24" customHeight="1">
      <c r="A22" s="98" t="s">
        <v>13</v>
      </c>
      <c r="B22" s="99">
        <v>99663</v>
      </c>
      <c r="C22" s="103">
        <v>0.9</v>
      </c>
      <c r="D22" s="99">
        <v>60999</v>
      </c>
      <c r="E22" s="103">
        <v>0.53</v>
      </c>
      <c r="F22" s="101">
        <f t="shared" si="0"/>
        <v>38664</v>
      </c>
      <c r="G22" s="104">
        <f t="shared" si="1"/>
        <v>63.384645649928686</v>
      </c>
    </row>
    <row r="23" spans="1:7" s="81" customFormat="1" ht="24" customHeight="1">
      <c r="A23" s="98" t="s">
        <v>14</v>
      </c>
      <c r="B23" s="99">
        <v>325140</v>
      </c>
      <c r="C23" s="103">
        <v>2.94</v>
      </c>
      <c r="D23" s="99">
        <v>340664</v>
      </c>
      <c r="E23" s="103">
        <v>2.97</v>
      </c>
      <c r="F23" s="101">
        <f t="shared" si="0"/>
        <v>-15524</v>
      </c>
      <c r="G23" s="104">
        <f t="shared" si="1"/>
        <v>-4.5569828335251161</v>
      </c>
    </row>
    <row r="24" spans="1:7" s="81" customFormat="1" ht="24" customHeight="1">
      <c r="A24" s="98" t="s">
        <v>15</v>
      </c>
      <c r="B24" s="99">
        <v>307929</v>
      </c>
      <c r="C24" s="103">
        <v>2.78</v>
      </c>
      <c r="D24" s="99">
        <v>331705</v>
      </c>
      <c r="E24" s="103">
        <v>2.89</v>
      </c>
      <c r="F24" s="101">
        <f t="shared" si="0"/>
        <v>-23776</v>
      </c>
      <c r="G24" s="104">
        <f t="shared" si="1"/>
        <v>-7.1678147751767378</v>
      </c>
    </row>
    <row r="25" spans="1:7" s="81" customFormat="1" ht="24" customHeight="1">
      <c r="A25" s="98" t="s">
        <v>16</v>
      </c>
      <c r="B25" s="99">
        <v>92353</v>
      </c>
      <c r="C25" s="103">
        <v>0.83</v>
      </c>
      <c r="D25" s="99">
        <v>30166</v>
      </c>
      <c r="E25" s="103">
        <v>0.26</v>
      </c>
      <c r="F25" s="101">
        <f t="shared" si="0"/>
        <v>62187</v>
      </c>
      <c r="G25" s="104">
        <f t="shared" si="1"/>
        <v>206.1493071670092</v>
      </c>
    </row>
    <row r="26" spans="1:7" s="81" customFormat="1" ht="24" customHeight="1">
      <c r="A26" s="98" t="s">
        <v>35</v>
      </c>
      <c r="B26" s="99">
        <v>39252</v>
      </c>
      <c r="C26" s="103">
        <v>0.36</v>
      </c>
      <c r="D26" s="99">
        <v>12502</v>
      </c>
      <c r="E26" s="103">
        <v>0.11</v>
      </c>
      <c r="F26" s="101">
        <f t="shared" si="0"/>
        <v>26750</v>
      </c>
      <c r="G26" s="104">
        <f t="shared" si="1"/>
        <v>213.9657654775236</v>
      </c>
    </row>
    <row r="27" spans="1:7" s="81" customFormat="1" ht="24" customHeight="1">
      <c r="A27" s="98" t="s">
        <v>33</v>
      </c>
      <c r="B27" s="99">
        <v>38910</v>
      </c>
      <c r="C27" s="103">
        <v>0.35</v>
      </c>
      <c r="D27" s="99">
        <v>12375</v>
      </c>
      <c r="E27" s="103">
        <v>0.11</v>
      </c>
      <c r="F27" s="101">
        <f t="shared" si="0"/>
        <v>26535</v>
      </c>
      <c r="G27" s="104">
        <f t="shared" si="1"/>
        <v>214.42424242424241</v>
      </c>
    </row>
    <row r="28" spans="1:7" s="81" customFormat="1" ht="24" customHeight="1">
      <c r="A28" s="98" t="s">
        <v>6</v>
      </c>
      <c r="B28" s="99">
        <v>7078</v>
      </c>
      <c r="C28" s="103">
        <v>0.06</v>
      </c>
      <c r="D28" s="99">
        <v>2871</v>
      </c>
      <c r="E28" s="103">
        <v>0.02</v>
      </c>
      <c r="F28" s="101">
        <f t="shared" si="0"/>
        <v>4207</v>
      </c>
      <c r="G28" s="111">
        <f t="shared" si="1"/>
        <v>146.53430860327413</v>
      </c>
    </row>
    <row r="29" spans="1:7" s="81" customFormat="1" ht="24" customHeight="1" thickBot="1">
      <c r="A29" s="107" t="s">
        <v>7</v>
      </c>
      <c r="B29" s="112">
        <v>7113</v>
      </c>
      <c r="C29" s="103">
        <v>0.06</v>
      </c>
      <c r="D29" s="112">
        <v>2418</v>
      </c>
      <c r="E29" s="103">
        <v>0.02</v>
      </c>
      <c r="F29" s="109">
        <f t="shared" si="0"/>
        <v>4695</v>
      </c>
      <c r="G29" s="111">
        <f t="shared" si="1"/>
        <v>194.16873449131512</v>
      </c>
    </row>
    <row r="30" spans="1:7" s="81" customFormat="1" ht="24" customHeight="1" thickBot="1">
      <c r="A30" s="88" t="s">
        <v>36</v>
      </c>
      <c r="B30" s="89">
        <v>168578</v>
      </c>
      <c r="C30" s="90">
        <v>1.52</v>
      </c>
      <c r="D30" s="89">
        <v>136549</v>
      </c>
      <c r="E30" s="90">
        <v>1.19</v>
      </c>
      <c r="F30" s="91">
        <f t="shared" si="0"/>
        <v>32029</v>
      </c>
      <c r="G30" s="92">
        <f t="shared" si="1"/>
        <v>23.456048744406768</v>
      </c>
    </row>
    <row r="31" spans="1:7" s="81" customFormat="1" ht="24" customHeight="1">
      <c r="A31" s="93" t="s">
        <v>10</v>
      </c>
      <c r="B31" s="94">
        <v>361</v>
      </c>
      <c r="C31" s="113">
        <v>0</v>
      </c>
      <c r="D31" s="94">
        <v>956</v>
      </c>
      <c r="E31" s="113">
        <v>0.01</v>
      </c>
      <c r="F31" s="96">
        <f t="shared" si="0"/>
        <v>-595</v>
      </c>
      <c r="G31" s="114">
        <f t="shared" si="1"/>
        <v>-62.238493723849373</v>
      </c>
    </row>
    <row r="32" spans="1:7" s="81" customFormat="1" ht="24" customHeight="1" thickBot="1">
      <c r="A32" s="107" t="s">
        <v>8</v>
      </c>
      <c r="B32" s="115">
        <v>168217</v>
      </c>
      <c r="C32" s="116">
        <v>1.52</v>
      </c>
      <c r="D32" s="115">
        <v>135593</v>
      </c>
      <c r="E32" s="116">
        <v>1.18</v>
      </c>
      <c r="F32" s="101">
        <f t="shared" si="0"/>
        <v>32624</v>
      </c>
      <c r="G32" s="114">
        <f t="shared" si="1"/>
        <v>24.060239097888534</v>
      </c>
    </row>
    <row r="33" spans="1:7" s="81" customFormat="1" ht="24" customHeight="1" thickBot="1">
      <c r="A33" s="88" t="s">
        <v>37</v>
      </c>
      <c r="B33" s="89">
        <v>13532</v>
      </c>
      <c r="C33" s="90">
        <v>0.12</v>
      </c>
      <c r="D33" s="89">
        <v>19056</v>
      </c>
      <c r="E33" s="90">
        <v>0.17</v>
      </c>
      <c r="F33" s="91">
        <f t="shared" si="0"/>
        <v>-5524</v>
      </c>
      <c r="G33" s="92">
        <f t="shared" si="1"/>
        <v>-28.988245172124266</v>
      </c>
    </row>
    <row r="34" spans="1:7" s="81" customFormat="1" ht="24" customHeight="1">
      <c r="A34" s="93" t="s">
        <v>10</v>
      </c>
      <c r="B34" s="94">
        <v>8285</v>
      </c>
      <c r="C34" s="95">
        <v>7.0000000000000007E-2</v>
      </c>
      <c r="D34" s="94">
        <v>9363</v>
      </c>
      <c r="E34" s="95">
        <v>0.08</v>
      </c>
      <c r="F34" s="101">
        <f t="shared" si="0"/>
        <v>-1078</v>
      </c>
      <c r="G34" s="97">
        <f t="shared" si="1"/>
        <v>-11.513403823560825</v>
      </c>
    </row>
    <row r="35" spans="1:7" s="81" customFormat="1" ht="24" customHeight="1" thickBot="1">
      <c r="A35" s="107" t="s">
        <v>16</v>
      </c>
      <c r="B35" s="115">
        <v>5247</v>
      </c>
      <c r="C35" s="103">
        <v>0.05</v>
      </c>
      <c r="D35" s="115">
        <v>9693</v>
      </c>
      <c r="E35" s="103">
        <v>0.09</v>
      </c>
      <c r="F35" s="101">
        <f t="shared" si="0"/>
        <v>-4446</v>
      </c>
      <c r="G35" s="114">
        <f t="shared" si="1"/>
        <v>-45.868152274837506</v>
      </c>
    </row>
    <row r="36" spans="1:7" s="81" customFormat="1" ht="24" customHeight="1" thickBot="1">
      <c r="A36" s="117" t="s">
        <v>17</v>
      </c>
      <c r="B36" s="89">
        <v>11065829</v>
      </c>
      <c r="C36" s="90">
        <v>99.97</v>
      </c>
      <c r="D36" s="89">
        <v>11477955</v>
      </c>
      <c r="E36" s="90">
        <v>99.99</v>
      </c>
      <c r="F36" s="91">
        <f t="shared" si="0"/>
        <v>-412126</v>
      </c>
      <c r="G36" s="92">
        <f t="shared" si="1"/>
        <v>-3.5905873476590555</v>
      </c>
    </row>
    <row r="37" spans="1:7" s="121" customFormat="1" ht="24" customHeight="1" thickBot="1">
      <c r="A37" s="118" t="s">
        <v>18</v>
      </c>
      <c r="B37" s="119">
        <v>2764</v>
      </c>
      <c r="C37" s="120">
        <v>0.03</v>
      </c>
      <c r="D37" s="119">
        <v>1557</v>
      </c>
      <c r="E37" s="120">
        <v>0.01</v>
      </c>
      <c r="F37" s="91">
        <f t="shared" si="0"/>
        <v>1207</v>
      </c>
      <c r="G37" s="92">
        <f t="shared" si="1"/>
        <v>77.520873474630704</v>
      </c>
    </row>
    <row r="38" spans="1:7" s="81" customFormat="1" ht="24" customHeight="1">
      <c r="A38" s="122" t="s">
        <v>38</v>
      </c>
      <c r="B38" s="123">
        <v>2764</v>
      </c>
      <c r="C38" s="124">
        <v>0.03</v>
      </c>
      <c r="D38" s="123">
        <v>1557</v>
      </c>
      <c r="E38" s="124">
        <v>0.01</v>
      </c>
      <c r="F38" s="96">
        <f t="shared" si="0"/>
        <v>1207</v>
      </c>
      <c r="G38" s="97">
        <f t="shared" si="1"/>
        <v>77.520873474630704</v>
      </c>
    </row>
    <row r="39" spans="1:7" s="81" customFormat="1" ht="24" customHeight="1">
      <c r="A39" s="98" t="s">
        <v>39</v>
      </c>
      <c r="B39" s="99">
        <v>0</v>
      </c>
      <c r="C39" s="125">
        <v>0</v>
      </c>
      <c r="D39" s="99">
        <v>0</v>
      </c>
      <c r="E39" s="125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2" t="s">
        <v>40</v>
      </c>
      <c r="B40" s="99">
        <v>0</v>
      </c>
      <c r="C40" s="125">
        <v>0</v>
      </c>
      <c r="D40" s="99">
        <v>0</v>
      </c>
      <c r="E40" s="125">
        <v>0</v>
      </c>
      <c r="F40" s="109">
        <f t="shared" si="0"/>
        <v>0</v>
      </c>
      <c r="G40" s="102">
        <v>0</v>
      </c>
    </row>
    <row r="41" spans="1:7" s="81" customFormat="1" ht="24" customHeight="1" thickBot="1">
      <c r="A41" s="107" t="s">
        <v>41</v>
      </c>
      <c r="B41" s="112">
        <v>0</v>
      </c>
      <c r="C41" s="126">
        <v>0</v>
      </c>
      <c r="D41" s="112">
        <v>0</v>
      </c>
      <c r="E41" s="126">
        <v>0</v>
      </c>
      <c r="F41" s="112">
        <f t="shared" si="0"/>
        <v>0</v>
      </c>
      <c r="G41" s="102">
        <v>0</v>
      </c>
    </row>
    <row r="42" spans="1:7" s="81" customFormat="1" ht="24" customHeight="1" thickBot="1">
      <c r="A42" s="88" t="s">
        <v>42</v>
      </c>
      <c r="B42" s="89">
        <v>0</v>
      </c>
      <c r="C42" s="127">
        <v>0</v>
      </c>
      <c r="D42" s="89">
        <v>0</v>
      </c>
      <c r="E42" s="127">
        <v>0</v>
      </c>
      <c r="F42" s="91">
        <f t="shared" si="0"/>
        <v>0</v>
      </c>
      <c r="G42" s="128">
        <f>C42-E42</f>
        <v>0</v>
      </c>
    </row>
    <row r="43" spans="1:7" s="81" customFormat="1" ht="24" customHeight="1">
      <c r="A43" s="93" t="s">
        <v>11</v>
      </c>
      <c r="B43" s="129">
        <v>0</v>
      </c>
      <c r="C43" s="130">
        <v>0</v>
      </c>
      <c r="D43" s="129">
        <v>0</v>
      </c>
      <c r="E43" s="130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43</v>
      </c>
      <c r="B44" s="99">
        <v>0</v>
      </c>
      <c r="C44" s="125">
        <v>0</v>
      </c>
      <c r="D44" s="99">
        <v>0</v>
      </c>
      <c r="E44" s="125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1" t="s">
        <v>44</v>
      </c>
      <c r="B45" s="115">
        <v>0</v>
      </c>
      <c r="C45" s="126">
        <v>0</v>
      </c>
      <c r="D45" s="115">
        <v>0</v>
      </c>
      <c r="E45" s="126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2" t="s">
        <v>45</v>
      </c>
      <c r="B46" s="89">
        <v>11068593</v>
      </c>
      <c r="C46" s="90">
        <v>100</v>
      </c>
      <c r="D46" s="89">
        <v>11479512</v>
      </c>
      <c r="E46" s="90">
        <v>100</v>
      </c>
      <c r="F46" s="91">
        <f t="shared" si="0"/>
        <v>-410919</v>
      </c>
      <c r="G46" s="92">
        <f>(F46/D46)*100</f>
        <v>-3.5795859614938337</v>
      </c>
    </row>
    <row r="47" spans="1:7" s="138" customFormat="1">
      <c r="A47" s="133" t="s">
        <v>46</v>
      </c>
      <c r="B47" s="134"/>
      <c r="C47" s="134"/>
      <c r="D47" s="135"/>
      <c r="E47" s="136"/>
      <c r="F47" s="134"/>
      <c r="G47" s="137"/>
    </row>
    <row r="48" spans="1:7" s="138" customFormat="1">
      <c r="A48" s="139"/>
      <c r="B48" s="139"/>
      <c r="C48" s="139"/>
      <c r="D48" s="140"/>
      <c r="E48" s="140"/>
      <c r="F48" s="139"/>
      <c r="G48" s="137"/>
    </row>
    <row r="49" spans="1:7" s="138" customFormat="1">
      <c r="A49" s="191"/>
      <c r="B49" s="191"/>
      <c r="C49" s="191"/>
      <c r="D49" s="191"/>
      <c r="E49" s="191"/>
      <c r="F49" s="191"/>
      <c r="G49" s="137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I88"/>
  <sheetViews>
    <sheetView showGridLines="0" view="pageBreakPreview" zoomScaleNormal="70" zoomScaleSheetLayoutView="100" zoomScalePageLayoutView="70" workbookViewId="0">
      <selection activeCell="G32" sqref="G32"/>
    </sheetView>
  </sheetViews>
  <sheetFormatPr defaultColWidth="8.6328125" defaultRowHeight="15.6"/>
  <cols>
    <col min="1" max="45" width="8.6328125" style="146"/>
    <col min="46" max="46" width="8.6328125" style="143"/>
    <col min="47" max="48" width="11.81640625" style="144" customWidth="1"/>
    <col min="49" max="49" width="11.81640625" style="145" customWidth="1"/>
    <col min="50" max="52" width="8.6328125" style="144"/>
    <col min="53" max="55" width="8.6328125" style="146"/>
    <col min="56" max="56" width="10.54296875" style="146" customWidth="1"/>
    <col min="57" max="57" width="10.453125" style="146" customWidth="1"/>
    <col min="58" max="58" width="9.54296875" style="146" customWidth="1"/>
    <col min="59" max="16384" width="8.6328125" style="146"/>
  </cols>
  <sheetData>
    <row r="1" spans="1:61" ht="28.2">
      <c r="A1" s="192" t="s">
        <v>47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42"/>
      <c r="AW1" s="145" t="s">
        <v>48</v>
      </c>
      <c r="AZ1" s="144" t="s">
        <v>49</v>
      </c>
    </row>
    <row r="2" spans="1:61" ht="19.95" customHeight="1">
      <c r="AT2" s="142" t="s">
        <v>50</v>
      </c>
      <c r="AU2" s="147" t="s">
        <v>51</v>
      </c>
      <c r="AV2" s="144" t="s">
        <v>52</v>
      </c>
      <c r="AW2" s="145" t="s">
        <v>53</v>
      </c>
      <c r="AX2" s="147" t="s">
        <v>51</v>
      </c>
      <c r="AY2" s="144" t="s">
        <v>52</v>
      </c>
      <c r="AZ2" s="144" t="s">
        <v>53</v>
      </c>
    </row>
    <row r="3" spans="1:61" ht="19.95" customHeight="1">
      <c r="AT3" s="143" t="s">
        <v>54</v>
      </c>
      <c r="AU3" s="144">
        <v>12523956</v>
      </c>
      <c r="AV3" s="144">
        <v>11373881</v>
      </c>
      <c r="AW3" s="145">
        <v>704021</v>
      </c>
      <c r="AX3" s="144">
        <v>12523.956</v>
      </c>
      <c r="AY3" s="144">
        <v>11373.880999999999</v>
      </c>
      <c r="AZ3" s="144">
        <v>704.02099999999996</v>
      </c>
      <c r="BA3" s="143"/>
      <c r="BC3" s="148" t="s">
        <v>55</v>
      </c>
      <c r="BD3" s="149">
        <v>1235735</v>
      </c>
      <c r="BE3" s="150">
        <v>1149087</v>
      </c>
      <c r="BF3" s="151">
        <v>86103</v>
      </c>
      <c r="BG3" s="150">
        <f t="shared" ref="BG3:BI34" si="0">BD3/1000</f>
        <v>1235.7349999999999</v>
      </c>
      <c r="BH3" s="150">
        <f t="shared" si="0"/>
        <v>1149.087</v>
      </c>
      <c r="BI3" s="150">
        <f t="shared" si="0"/>
        <v>86.102999999999994</v>
      </c>
    </row>
    <row r="4" spans="1:61" ht="19.95" customHeight="1">
      <c r="AT4" s="143" t="s">
        <v>56</v>
      </c>
      <c r="AU4" s="144">
        <v>9020115</v>
      </c>
      <c r="AV4" s="144">
        <v>8459595</v>
      </c>
      <c r="AW4" s="145">
        <v>347741</v>
      </c>
      <c r="AX4" s="144">
        <v>9020.1149999999998</v>
      </c>
      <c r="AY4" s="144">
        <v>8459.5949999999993</v>
      </c>
      <c r="AZ4" s="144">
        <v>347.74099999999999</v>
      </c>
      <c r="BA4" s="143" t="s">
        <v>56</v>
      </c>
      <c r="BC4" s="148" t="s">
        <v>57</v>
      </c>
      <c r="BD4" s="149">
        <v>1577800</v>
      </c>
      <c r="BE4" s="150">
        <v>1311254</v>
      </c>
      <c r="BF4" s="151">
        <v>261223</v>
      </c>
      <c r="BG4" s="150">
        <f t="shared" si="0"/>
        <v>1577.8</v>
      </c>
      <c r="BH4" s="150">
        <f t="shared" si="0"/>
        <v>1311.2539999999999</v>
      </c>
      <c r="BI4" s="150">
        <f t="shared" si="0"/>
        <v>261.22300000000001</v>
      </c>
    </row>
    <row r="5" spans="1:61" ht="19.95" customHeight="1">
      <c r="AT5" s="143" t="s">
        <v>58</v>
      </c>
      <c r="AU5" s="144">
        <v>11713699</v>
      </c>
      <c r="AV5" s="144">
        <v>10776315</v>
      </c>
      <c r="AW5" s="145">
        <v>606026</v>
      </c>
      <c r="AX5" s="144">
        <v>11713.699000000001</v>
      </c>
      <c r="AY5" s="144">
        <v>10776.315000000001</v>
      </c>
      <c r="AZ5" s="144">
        <v>606.02599999999995</v>
      </c>
      <c r="BA5" s="143"/>
      <c r="BC5" s="148" t="s">
        <v>59</v>
      </c>
      <c r="BD5" s="149">
        <v>1910058</v>
      </c>
      <c r="BE5" s="150">
        <v>1669183</v>
      </c>
      <c r="BF5" s="151">
        <v>237751</v>
      </c>
      <c r="BG5" s="150">
        <f t="shared" si="0"/>
        <v>1910.058</v>
      </c>
      <c r="BH5" s="150">
        <f t="shared" si="0"/>
        <v>1669.183</v>
      </c>
      <c r="BI5" s="150">
        <f t="shared" si="0"/>
        <v>237.751</v>
      </c>
    </row>
    <row r="6" spans="1:61" ht="19.95" customHeight="1">
      <c r="AT6" s="143" t="s">
        <v>60</v>
      </c>
      <c r="AU6" s="144">
        <v>11768561</v>
      </c>
      <c r="AV6" s="144">
        <v>10728918</v>
      </c>
      <c r="AW6" s="145">
        <v>652393</v>
      </c>
      <c r="AX6" s="144">
        <v>11768.561</v>
      </c>
      <c r="AY6" s="144">
        <v>10728.918</v>
      </c>
      <c r="AZ6" s="144">
        <v>652.39300000000003</v>
      </c>
      <c r="BA6" s="143"/>
      <c r="BC6" s="148" t="s">
        <v>61</v>
      </c>
      <c r="BD6" s="149">
        <v>1642499</v>
      </c>
      <c r="BE6" s="150">
        <v>1325977</v>
      </c>
      <c r="BF6" s="151">
        <v>297295</v>
      </c>
      <c r="BG6" s="150">
        <f t="shared" si="0"/>
        <v>1642.499</v>
      </c>
      <c r="BH6" s="150">
        <f t="shared" si="0"/>
        <v>1325.9770000000001</v>
      </c>
      <c r="BI6" s="150">
        <f t="shared" si="0"/>
        <v>297.29500000000002</v>
      </c>
    </row>
    <row r="7" spans="1:61" ht="19.95" customHeight="1">
      <c r="AT7" s="143" t="s">
        <v>62</v>
      </c>
      <c r="AU7" s="144">
        <v>14520917</v>
      </c>
      <c r="AV7" s="144">
        <v>13192471</v>
      </c>
      <c r="AW7" s="145">
        <v>841324</v>
      </c>
      <c r="AX7" s="144">
        <v>14520.916999999999</v>
      </c>
      <c r="AY7" s="144">
        <v>13192.471</v>
      </c>
      <c r="AZ7" s="144">
        <v>841.32399999999996</v>
      </c>
      <c r="BA7" s="143" t="s">
        <v>62</v>
      </c>
      <c r="BC7" s="148" t="s">
        <v>63</v>
      </c>
      <c r="BD7" s="149">
        <v>1683150</v>
      </c>
      <c r="BE7" s="150">
        <v>1495026</v>
      </c>
      <c r="BF7" s="151">
        <v>188124</v>
      </c>
      <c r="BG7" s="150">
        <f t="shared" si="0"/>
        <v>1683.15</v>
      </c>
      <c r="BH7" s="150">
        <f t="shared" si="0"/>
        <v>1495.0260000000001</v>
      </c>
      <c r="BI7" s="150">
        <f t="shared" si="0"/>
        <v>188.124</v>
      </c>
    </row>
    <row r="8" spans="1:61" ht="19.95" customHeight="1">
      <c r="AT8" s="143" t="s">
        <v>64</v>
      </c>
      <c r="AU8" s="144">
        <v>11715533</v>
      </c>
      <c r="AV8" s="144">
        <v>10698044</v>
      </c>
      <c r="AW8" s="145">
        <v>649559</v>
      </c>
      <c r="AX8" s="144">
        <v>11715.532999999999</v>
      </c>
      <c r="AY8" s="144">
        <v>10698.044</v>
      </c>
      <c r="AZ8" s="144">
        <v>649.55899999999997</v>
      </c>
      <c r="BA8" s="143"/>
      <c r="BC8" s="148" t="s">
        <v>65</v>
      </c>
      <c r="BD8" s="149">
        <v>2181734</v>
      </c>
      <c r="BE8" s="150">
        <v>1693392</v>
      </c>
      <c r="BF8" s="151">
        <v>482424</v>
      </c>
      <c r="BG8" s="150">
        <f t="shared" si="0"/>
        <v>2181.7339999999999</v>
      </c>
      <c r="BH8" s="150">
        <f t="shared" si="0"/>
        <v>1693.3920000000001</v>
      </c>
      <c r="BI8" s="150">
        <f t="shared" si="0"/>
        <v>482.42399999999998</v>
      </c>
    </row>
    <row r="9" spans="1:61" ht="19.95" customHeight="1">
      <c r="AT9" s="143" t="s">
        <v>66</v>
      </c>
      <c r="AU9" s="144">
        <v>12890504</v>
      </c>
      <c r="AV9" s="144">
        <v>11883155</v>
      </c>
      <c r="AW9" s="145">
        <v>550857</v>
      </c>
      <c r="AX9" s="144">
        <v>12890.504000000001</v>
      </c>
      <c r="AY9" s="144">
        <v>11883.155000000001</v>
      </c>
      <c r="AZ9" s="144">
        <v>550.85699999999997</v>
      </c>
      <c r="BA9" s="143"/>
      <c r="BC9" s="148" t="s">
        <v>67</v>
      </c>
      <c r="BD9" s="149">
        <v>2431119</v>
      </c>
      <c r="BE9" s="150">
        <v>1980560</v>
      </c>
      <c r="BF9" s="151">
        <v>433023</v>
      </c>
      <c r="BG9" s="150">
        <f t="shared" si="0"/>
        <v>2431.1190000000001</v>
      </c>
      <c r="BH9" s="150">
        <f t="shared" si="0"/>
        <v>1980.56</v>
      </c>
      <c r="BI9" s="150">
        <f t="shared" si="0"/>
        <v>433.02300000000002</v>
      </c>
    </row>
    <row r="10" spans="1:61" ht="19.95" customHeight="1">
      <c r="AT10" s="143" t="s">
        <v>68</v>
      </c>
      <c r="AU10" s="144">
        <v>12695430</v>
      </c>
      <c r="AV10" s="144">
        <v>11689761</v>
      </c>
      <c r="AW10" s="145">
        <v>619494</v>
      </c>
      <c r="AX10" s="144">
        <v>12695.43</v>
      </c>
      <c r="AY10" s="144">
        <v>11689.761</v>
      </c>
      <c r="AZ10" s="144">
        <v>619.49400000000003</v>
      </c>
      <c r="BA10" s="143" t="s">
        <v>68</v>
      </c>
      <c r="BC10" s="148" t="s">
        <v>69</v>
      </c>
      <c r="BD10" s="149">
        <v>3340846</v>
      </c>
      <c r="BE10" s="150">
        <v>2872861</v>
      </c>
      <c r="BF10" s="151">
        <v>439052</v>
      </c>
      <c r="BG10" s="150">
        <f t="shared" si="0"/>
        <v>3340.846</v>
      </c>
      <c r="BH10" s="150">
        <f t="shared" si="0"/>
        <v>2872.8609999999999</v>
      </c>
      <c r="BI10" s="150">
        <f t="shared" si="0"/>
        <v>439.05200000000002</v>
      </c>
    </row>
    <row r="11" spans="1:61" ht="19.95" customHeight="1">
      <c r="AT11" s="143" t="s">
        <v>70</v>
      </c>
      <c r="AU11" s="144">
        <v>11656347</v>
      </c>
      <c r="AV11" s="144">
        <v>10727910</v>
      </c>
      <c r="AW11" s="145">
        <v>547766</v>
      </c>
      <c r="AX11" s="144">
        <v>11656.347</v>
      </c>
      <c r="AY11" s="144">
        <v>10727.91</v>
      </c>
      <c r="AZ11" s="144">
        <v>547.76599999999996</v>
      </c>
      <c r="BA11" s="143"/>
      <c r="BC11" s="148" t="s">
        <v>71</v>
      </c>
      <c r="BD11" s="149">
        <v>2581612</v>
      </c>
      <c r="BE11" s="150">
        <v>2293359</v>
      </c>
      <c r="BF11" s="151">
        <v>284503</v>
      </c>
      <c r="BG11" s="150">
        <f t="shared" si="0"/>
        <v>2581.6120000000001</v>
      </c>
      <c r="BH11" s="150">
        <f t="shared" si="0"/>
        <v>2293.3589999999999</v>
      </c>
      <c r="BI11" s="150">
        <f t="shared" si="0"/>
        <v>284.50299999999999</v>
      </c>
    </row>
    <row r="12" spans="1:61" ht="19.95" customHeight="1">
      <c r="AT12" s="143" t="s">
        <v>72</v>
      </c>
      <c r="AU12" s="144">
        <v>11903546</v>
      </c>
      <c r="AV12" s="144">
        <v>11067561</v>
      </c>
      <c r="AW12" s="145">
        <v>486340</v>
      </c>
      <c r="AX12" s="144">
        <v>11903.546</v>
      </c>
      <c r="AY12" s="144">
        <v>11067.561</v>
      </c>
      <c r="AZ12" s="144">
        <v>486.34</v>
      </c>
      <c r="BA12" s="143"/>
      <c r="BC12" s="148" t="s">
        <v>73</v>
      </c>
      <c r="BD12" s="149">
        <v>3980031</v>
      </c>
      <c r="BE12" s="150">
        <v>3365183</v>
      </c>
      <c r="BF12" s="151">
        <v>558424</v>
      </c>
      <c r="BG12" s="150">
        <f t="shared" si="0"/>
        <v>3980.0309999999999</v>
      </c>
      <c r="BH12" s="150">
        <f t="shared" si="0"/>
        <v>3365.183</v>
      </c>
      <c r="BI12" s="150">
        <f t="shared" si="0"/>
        <v>558.42399999999998</v>
      </c>
    </row>
    <row r="13" spans="1:61" ht="19.95" customHeight="1">
      <c r="AT13" s="143" t="s">
        <v>74</v>
      </c>
      <c r="AU13" s="144">
        <v>11487524</v>
      </c>
      <c r="AV13" s="144">
        <v>10741008</v>
      </c>
      <c r="AW13" s="145">
        <v>399187</v>
      </c>
      <c r="AX13" s="144">
        <v>11487.523999999999</v>
      </c>
      <c r="AY13" s="144">
        <v>10741.008</v>
      </c>
      <c r="AZ13" s="144">
        <v>399.18700000000001</v>
      </c>
      <c r="BA13" s="143" t="s">
        <v>74</v>
      </c>
      <c r="BC13" s="148" t="s">
        <v>75</v>
      </c>
      <c r="BD13" s="149">
        <v>4245477</v>
      </c>
      <c r="BE13" s="150">
        <v>3434169</v>
      </c>
      <c r="BF13" s="151">
        <v>784338</v>
      </c>
      <c r="BG13" s="150">
        <f t="shared" si="0"/>
        <v>4245.4769999999999</v>
      </c>
      <c r="BH13" s="150">
        <f t="shared" si="0"/>
        <v>3434.1689999999999</v>
      </c>
      <c r="BI13" s="150">
        <f t="shared" si="0"/>
        <v>784.33799999999997</v>
      </c>
    </row>
    <row r="14" spans="1:61" ht="19.95" customHeight="1">
      <c r="AT14" s="143" t="s">
        <v>76</v>
      </c>
      <c r="AU14" s="144">
        <v>10888925</v>
      </c>
      <c r="AV14" s="144">
        <v>10162943</v>
      </c>
      <c r="AW14" s="145">
        <v>347454</v>
      </c>
      <c r="AX14" s="144">
        <v>10888.924999999999</v>
      </c>
      <c r="AY14" s="144">
        <v>10162.942999999999</v>
      </c>
      <c r="AZ14" s="144">
        <v>347.45400000000001</v>
      </c>
      <c r="BA14" s="143"/>
      <c r="BC14" s="148" t="s">
        <v>77</v>
      </c>
      <c r="BD14" s="149">
        <v>4083032</v>
      </c>
      <c r="BE14" s="150">
        <v>3252826</v>
      </c>
      <c r="BF14" s="151">
        <v>819943</v>
      </c>
      <c r="BG14" s="150">
        <f t="shared" si="0"/>
        <v>4083.0320000000002</v>
      </c>
      <c r="BH14" s="150">
        <f t="shared" si="0"/>
        <v>3252.826</v>
      </c>
      <c r="BI14" s="150">
        <f t="shared" si="0"/>
        <v>819.94299999999998</v>
      </c>
    </row>
    <row r="15" spans="1:61" ht="19.95" customHeight="1">
      <c r="AT15" s="143" t="s">
        <v>78</v>
      </c>
      <c r="AU15" s="144">
        <v>17205163</v>
      </c>
      <c r="AV15" s="144">
        <v>16306900</v>
      </c>
      <c r="AW15" s="145">
        <v>500675</v>
      </c>
      <c r="AX15" s="144">
        <v>17205.163</v>
      </c>
      <c r="AY15" s="144">
        <v>16306.9</v>
      </c>
      <c r="AZ15" s="144">
        <v>500.67500000000001</v>
      </c>
      <c r="BA15" s="143"/>
      <c r="BC15" s="148" t="s">
        <v>79</v>
      </c>
      <c r="BD15" s="149">
        <v>4626743</v>
      </c>
      <c r="BE15" s="150">
        <v>3924629</v>
      </c>
      <c r="BF15" s="151">
        <v>700770</v>
      </c>
      <c r="BG15" s="150">
        <f t="shared" si="0"/>
        <v>4626.7430000000004</v>
      </c>
      <c r="BH15" s="150">
        <f t="shared" si="0"/>
        <v>3924.6289999999999</v>
      </c>
      <c r="BI15" s="150">
        <f t="shared" si="0"/>
        <v>700.77</v>
      </c>
    </row>
    <row r="16" spans="1:61" ht="19.95" customHeight="1">
      <c r="AT16" s="143" t="s">
        <v>80</v>
      </c>
      <c r="AU16" s="144">
        <v>13659581</v>
      </c>
      <c r="AV16" s="144">
        <v>12781739</v>
      </c>
      <c r="AW16" s="145">
        <v>441207</v>
      </c>
      <c r="AX16" s="144">
        <v>13659.581</v>
      </c>
      <c r="AY16" s="144">
        <v>12781.739</v>
      </c>
      <c r="AZ16" s="144">
        <v>441.20699999999999</v>
      </c>
      <c r="BA16" s="143" t="s">
        <v>80</v>
      </c>
      <c r="BC16" s="148" t="s">
        <v>81</v>
      </c>
      <c r="BD16" s="149">
        <v>4965032</v>
      </c>
      <c r="BE16" s="150">
        <v>3760509</v>
      </c>
      <c r="BF16" s="151">
        <v>1150216</v>
      </c>
      <c r="BG16" s="150">
        <f t="shared" si="0"/>
        <v>4965.0320000000002</v>
      </c>
      <c r="BH16" s="150">
        <f t="shared" si="0"/>
        <v>3760.509</v>
      </c>
      <c r="BI16" s="150">
        <f t="shared" si="0"/>
        <v>1150.2159999999999</v>
      </c>
    </row>
    <row r="17" spans="1:61" ht="19.95" customHeight="1">
      <c r="AT17" s="143" t="s">
        <v>82</v>
      </c>
      <c r="AU17" s="144">
        <v>14599945</v>
      </c>
      <c r="AV17" s="144">
        <v>13114019</v>
      </c>
      <c r="AW17" s="145">
        <v>771179</v>
      </c>
      <c r="AX17" s="144">
        <v>14599.945</v>
      </c>
      <c r="AY17" s="144">
        <v>13114.019</v>
      </c>
      <c r="AZ17" s="144">
        <v>771.17899999999997</v>
      </c>
      <c r="BA17" s="143"/>
      <c r="BC17" s="148" t="s">
        <v>83</v>
      </c>
      <c r="BD17" s="149">
        <v>4773622</v>
      </c>
      <c r="BE17" s="150">
        <v>3544338</v>
      </c>
      <c r="BF17" s="151">
        <v>1213345</v>
      </c>
      <c r="BG17" s="150">
        <f t="shared" si="0"/>
        <v>4773.6220000000003</v>
      </c>
      <c r="BH17" s="150">
        <f t="shared" si="0"/>
        <v>3544.3380000000002</v>
      </c>
      <c r="BI17" s="150">
        <f t="shared" si="0"/>
        <v>1213.345</v>
      </c>
    </row>
    <row r="18" spans="1:61" ht="19.95" customHeight="1">
      <c r="AT18" s="143" t="s">
        <v>84</v>
      </c>
      <c r="AU18" s="144">
        <v>13973265</v>
      </c>
      <c r="AV18" s="144">
        <v>12679576</v>
      </c>
      <c r="AW18" s="145">
        <v>605394</v>
      </c>
      <c r="AX18" s="144">
        <v>13973.264999999999</v>
      </c>
      <c r="AY18" s="144">
        <v>12679.575999999999</v>
      </c>
      <c r="AZ18" s="144">
        <v>605.39400000000001</v>
      </c>
      <c r="BA18" s="143"/>
      <c r="BC18" s="148" t="s">
        <v>85</v>
      </c>
      <c r="BD18" s="149">
        <v>4898809</v>
      </c>
      <c r="BE18" s="150">
        <v>3708636</v>
      </c>
      <c r="BF18" s="151">
        <v>1183017</v>
      </c>
      <c r="BG18" s="150">
        <f t="shared" si="0"/>
        <v>4898.8090000000002</v>
      </c>
      <c r="BH18" s="150">
        <f t="shared" si="0"/>
        <v>3708.636</v>
      </c>
      <c r="BI18" s="150">
        <f t="shared" si="0"/>
        <v>1183.0170000000001</v>
      </c>
    </row>
    <row r="19" spans="1:61" ht="19.95" customHeight="1">
      <c r="AT19" s="143" t="s">
        <v>86</v>
      </c>
      <c r="AU19" s="144">
        <v>12020442</v>
      </c>
      <c r="AV19" s="144">
        <v>10624448</v>
      </c>
      <c r="AW19" s="145">
        <v>748472</v>
      </c>
      <c r="AX19" s="144">
        <v>12020.441999999999</v>
      </c>
      <c r="AY19" s="144">
        <v>10624.448</v>
      </c>
      <c r="AZ19" s="144">
        <v>748.47199999999998</v>
      </c>
      <c r="BA19" s="143" t="s">
        <v>86</v>
      </c>
      <c r="BC19" s="148" t="s">
        <v>87</v>
      </c>
      <c r="BD19" s="149">
        <v>5773305</v>
      </c>
      <c r="BE19" s="150">
        <v>5006039</v>
      </c>
      <c r="BF19" s="151">
        <v>759679</v>
      </c>
      <c r="BG19" s="150">
        <f t="shared" si="0"/>
        <v>5773.3050000000003</v>
      </c>
      <c r="BH19" s="150">
        <f t="shared" si="0"/>
        <v>5006.0389999999998</v>
      </c>
      <c r="BI19" s="150">
        <f t="shared" si="0"/>
        <v>759.67899999999997</v>
      </c>
    </row>
    <row r="20" spans="1:61" ht="19.95" customHeight="1">
      <c r="AT20" s="143" t="s">
        <v>88</v>
      </c>
      <c r="AU20" s="152">
        <v>11432368</v>
      </c>
      <c r="AV20" s="152">
        <v>10364627</v>
      </c>
      <c r="AW20" s="145">
        <v>620047</v>
      </c>
      <c r="AX20" s="144">
        <v>11432.368</v>
      </c>
      <c r="AY20" s="144">
        <v>10364.627</v>
      </c>
      <c r="AZ20" s="144">
        <v>620.04700000000003</v>
      </c>
      <c r="BA20" s="143"/>
      <c r="BC20" s="148" t="s">
        <v>89</v>
      </c>
      <c r="BD20" s="149">
        <v>6350635</v>
      </c>
      <c r="BE20" s="150">
        <v>4892798</v>
      </c>
      <c r="BF20" s="151">
        <v>1441170</v>
      </c>
      <c r="BG20" s="150">
        <f t="shared" si="0"/>
        <v>6350.6350000000002</v>
      </c>
      <c r="BH20" s="150">
        <f t="shared" si="0"/>
        <v>4892.7979999999998</v>
      </c>
      <c r="BI20" s="150">
        <f t="shared" si="0"/>
        <v>1441.17</v>
      </c>
    </row>
    <row r="21" spans="1:61" ht="19.95" customHeight="1">
      <c r="AT21" s="143" t="s">
        <v>90</v>
      </c>
      <c r="AU21" s="144">
        <v>12755431</v>
      </c>
      <c r="AV21" s="144">
        <v>11467656</v>
      </c>
      <c r="AW21" s="145">
        <v>700966</v>
      </c>
      <c r="AX21" s="144">
        <v>12755.431</v>
      </c>
      <c r="AY21" s="144">
        <v>11467.656000000001</v>
      </c>
      <c r="AZ21" s="144">
        <v>700.96600000000001</v>
      </c>
      <c r="BA21" s="143"/>
      <c r="BC21" s="148" t="s">
        <v>91</v>
      </c>
      <c r="BD21" s="149">
        <v>7029569</v>
      </c>
      <c r="BE21" s="150">
        <v>5576623</v>
      </c>
      <c r="BF21" s="151">
        <v>1437864</v>
      </c>
      <c r="BG21" s="150">
        <f t="shared" si="0"/>
        <v>7029.5690000000004</v>
      </c>
      <c r="BH21" s="150">
        <f t="shared" si="0"/>
        <v>5576.6229999999996</v>
      </c>
      <c r="BI21" s="150">
        <f t="shared" si="0"/>
        <v>1437.864</v>
      </c>
    </row>
    <row r="22" spans="1:61" ht="19.95" customHeight="1">
      <c r="AT22" s="143" t="s">
        <v>92</v>
      </c>
      <c r="AU22" s="144">
        <v>12013190</v>
      </c>
      <c r="AV22" s="144">
        <v>11016323</v>
      </c>
      <c r="AW22" s="145">
        <v>529477</v>
      </c>
      <c r="AX22" s="144">
        <v>12013.19</v>
      </c>
      <c r="AY22" s="144">
        <v>11016.323</v>
      </c>
      <c r="AZ22" s="144">
        <v>529.47699999999998</v>
      </c>
      <c r="BA22" s="143" t="s">
        <v>92</v>
      </c>
      <c r="BC22" s="148" t="s">
        <v>93</v>
      </c>
      <c r="BD22" s="149">
        <v>7041978</v>
      </c>
      <c r="BE22" s="150">
        <v>5826624</v>
      </c>
      <c r="BF22" s="151">
        <v>1185914</v>
      </c>
      <c r="BG22" s="150">
        <f t="shared" si="0"/>
        <v>7041.9780000000001</v>
      </c>
      <c r="BH22" s="150">
        <f t="shared" si="0"/>
        <v>5826.6239999999998</v>
      </c>
      <c r="BI22" s="150">
        <f t="shared" si="0"/>
        <v>1185.914</v>
      </c>
    </row>
    <row r="23" spans="1:61" ht="19.95" customHeight="1">
      <c r="AT23" s="143" t="s">
        <v>94</v>
      </c>
      <c r="AU23" s="152">
        <v>14535390</v>
      </c>
      <c r="AV23" s="152">
        <v>13367321</v>
      </c>
      <c r="AW23" s="153">
        <v>672338</v>
      </c>
      <c r="AX23" s="144">
        <v>14535.39</v>
      </c>
      <c r="AY23" s="144">
        <v>13367.321</v>
      </c>
      <c r="AZ23" s="144">
        <v>672.33799999999997</v>
      </c>
      <c r="BA23" s="143"/>
      <c r="BC23" s="148" t="s">
        <v>95</v>
      </c>
      <c r="BD23" s="149">
        <v>7208957</v>
      </c>
      <c r="BE23" s="150">
        <v>6304659</v>
      </c>
      <c r="BF23" s="151">
        <v>873851</v>
      </c>
      <c r="BG23" s="150">
        <f t="shared" si="0"/>
        <v>7208.9570000000003</v>
      </c>
      <c r="BH23" s="150">
        <f t="shared" si="0"/>
        <v>6304.6589999999997</v>
      </c>
      <c r="BI23" s="150">
        <f t="shared" si="0"/>
        <v>873.851</v>
      </c>
    </row>
    <row r="24" spans="1:61" ht="19.95" customHeight="1">
      <c r="AT24" s="143" t="s">
        <v>96</v>
      </c>
      <c r="AU24" s="144">
        <v>13986038</v>
      </c>
      <c r="AV24" s="144">
        <v>12836457</v>
      </c>
      <c r="AW24" s="145">
        <v>640597</v>
      </c>
      <c r="AX24" s="144">
        <v>13986.038</v>
      </c>
      <c r="AY24" s="144">
        <v>12836.457</v>
      </c>
      <c r="AZ24" s="144">
        <v>640.59699999999998</v>
      </c>
      <c r="BA24" s="143"/>
      <c r="BC24" s="148" t="s">
        <v>97</v>
      </c>
      <c r="BD24" s="149">
        <v>7654289</v>
      </c>
      <c r="BE24" s="150">
        <v>6153711</v>
      </c>
      <c r="BF24" s="151">
        <v>1452401</v>
      </c>
      <c r="BG24" s="150">
        <f t="shared" si="0"/>
        <v>7654.2889999999998</v>
      </c>
      <c r="BH24" s="150">
        <f t="shared" si="0"/>
        <v>6153.7110000000002</v>
      </c>
      <c r="BI24" s="150">
        <f t="shared" si="0"/>
        <v>1452.4010000000001</v>
      </c>
    </row>
    <row r="25" spans="1:61" ht="19.95" customHeight="1">
      <c r="AT25" s="143" t="s">
        <v>98</v>
      </c>
      <c r="AU25" s="144">
        <v>12828289</v>
      </c>
      <c r="AV25" s="144">
        <v>12047414</v>
      </c>
      <c r="AW25" s="145">
        <v>441537</v>
      </c>
      <c r="AX25" s="144">
        <v>12828.289000000001</v>
      </c>
      <c r="AY25" s="144">
        <v>12047.414000000001</v>
      </c>
      <c r="AZ25" s="144">
        <v>441.53699999999998</v>
      </c>
      <c r="BA25" s="143" t="s">
        <v>98</v>
      </c>
      <c r="BC25" s="148" t="s">
        <v>99</v>
      </c>
      <c r="BD25" s="149">
        <v>5826558</v>
      </c>
      <c r="BE25" s="150">
        <v>4313923</v>
      </c>
      <c r="BF25" s="151">
        <v>1473252</v>
      </c>
      <c r="BG25" s="150">
        <f t="shared" si="0"/>
        <v>5826.558</v>
      </c>
      <c r="BH25" s="150">
        <f t="shared" si="0"/>
        <v>4313.9229999999998</v>
      </c>
      <c r="BI25" s="150">
        <f t="shared" si="0"/>
        <v>1473.252</v>
      </c>
    </row>
    <row r="26" spans="1:61" ht="19.95" customHeight="1">
      <c r="AT26" s="143" t="s">
        <v>100</v>
      </c>
      <c r="AU26" s="144">
        <v>13239672</v>
      </c>
      <c r="AV26" s="144">
        <v>12483620</v>
      </c>
      <c r="AW26" s="145">
        <v>288851</v>
      </c>
      <c r="AX26" s="144">
        <v>13239.672</v>
      </c>
      <c r="AY26" s="144">
        <v>12483.62</v>
      </c>
      <c r="AZ26" s="144">
        <v>288.851</v>
      </c>
      <c r="BA26" s="143"/>
      <c r="BC26" s="148" t="s">
        <v>101</v>
      </c>
      <c r="BD26" s="149">
        <v>8841649</v>
      </c>
      <c r="BE26" s="150">
        <v>6423127</v>
      </c>
      <c r="BF26" s="151">
        <v>2386212</v>
      </c>
      <c r="BG26" s="150">
        <f t="shared" si="0"/>
        <v>8841.6489999999994</v>
      </c>
      <c r="BH26" s="150">
        <f t="shared" si="0"/>
        <v>6423.1270000000004</v>
      </c>
      <c r="BI26" s="150">
        <f t="shared" si="0"/>
        <v>2386.212</v>
      </c>
    </row>
    <row r="27" spans="1:61" ht="19.95" customHeight="1">
      <c r="AT27" s="143" t="s">
        <v>102</v>
      </c>
      <c r="AU27" s="144">
        <v>15149333</v>
      </c>
      <c r="AV27" s="144">
        <v>14134246</v>
      </c>
      <c r="AW27" s="145">
        <v>523034</v>
      </c>
      <c r="AX27" s="144">
        <v>15149.333000000001</v>
      </c>
      <c r="AY27" s="144">
        <v>14134.245999999999</v>
      </c>
      <c r="AZ27" s="144">
        <v>523.03399999999999</v>
      </c>
      <c r="BA27" s="154"/>
      <c r="BC27" s="148" t="s">
        <v>103</v>
      </c>
      <c r="BD27" s="149">
        <v>6997763</v>
      </c>
      <c r="BE27" s="150">
        <v>4793839</v>
      </c>
      <c r="BF27" s="151">
        <v>1954145</v>
      </c>
      <c r="BG27" s="150">
        <f t="shared" si="0"/>
        <v>6997.7629999999999</v>
      </c>
      <c r="BH27" s="150">
        <f t="shared" si="0"/>
        <v>4793.8389999999999</v>
      </c>
      <c r="BI27" s="150">
        <f t="shared" si="0"/>
        <v>1954.145</v>
      </c>
    </row>
    <row r="28" spans="1:61" ht="19.95" customHeight="1">
      <c r="AT28" s="143" t="s">
        <v>104</v>
      </c>
      <c r="AU28" s="144">
        <v>9956771</v>
      </c>
      <c r="AV28" s="144">
        <v>9383149</v>
      </c>
      <c r="AW28" s="145">
        <v>316338</v>
      </c>
      <c r="AX28" s="144">
        <v>9956.7710000000006</v>
      </c>
      <c r="AY28" s="144">
        <v>9383.1489999999994</v>
      </c>
      <c r="AZ28" s="144">
        <v>316.33800000000002</v>
      </c>
      <c r="BA28" s="154" t="s">
        <v>104</v>
      </c>
      <c r="BC28" s="148" t="s">
        <v>105</v>
      </c>
      <c r="BD28" s="149">
        <v>8686972.5</v>
      </c>
      <c r="BE28" s="150">
        <v>5808833</v>
      </c>
      <c r="BF28" s="151">
        <v>2623982</v>
      </c>
      <c r="BG28" s="150">
        <f t="shared" si="0"/>
        <v>8686.9724999999999</v>
      </c>
      <c r="BH28" s="150">
        <f t="shared" si="0"/>
        <v>5808.8329999999996</v>
      </c>
      <c r="BI28" s="150">
        <f t="shared" si="0"/>
        <v>2623.982</v>
      </c>
    </row>
    <row r="29" spans="1:61" ht="19.95" customHeight="1">
      <c r="AT29" s="143" t="s">
        <v>106</v>
      </c>
      <c r="AU29" s="144">
        <v>14340478</v>
      </c>
      <c r="AV29" s="144">
        <v>13514628</v>
      </c>
      <c r="AW29" s="145">
        <v>475403</v>
      </c>
      <c r="AX29" s="144">
        <v>14340.477999999999</v>
      </c>
      <c r="AY29" s="144">
        <v>13514.628000000001</v>
      </c>
      <c r="AZ29" s="144">
        <v>475.40300000000002</v>
      </c>
      <c r="BA29" s="154"/>
      <c r="BC29" s="148" t="s">
        <v>107</v>
      </c>
      <c r="BD29" s="149">
        <v>8325877</v>
      </c>
      <c r="BE29" s="150">
        <v>5494503</v>
      </c>
      <c r="BF29" s="151">
        <v>2561059</v>
      </c>
      <c r="BG29" s="150">
        <f t="shared" si="0"/>
        <v>8325.8770000000004</v>
      </c>
      <c r="BH29" s="150">
        <f t="shared" si="0"/>
        <v>5494.5029999999997</v>
      </c>
      <c r="BI29" s="150">
        <f t="shared" si="0"/>
        <v>2561.0590000000002</v>
      </c>
    </row>
    <row r="30" spans="1:61" ht="19.95" customHeight="1">
      <c r="AT30" s="143" t="s">
        <v>108</v>
      </c>
      <c r="AU30" s="144">
        <v>13738212</v>
      </c>
      <c r="AV30" s="144">
        <v>12873806</v>
      </c>
      <c r="AW30" s="145">
        <v>448767</v>
      </c>
      <c r="AX30" s="144">
        <v>14340.477999999999</v>
      </c>
      <c r="AY30" s="144">
        <v>13514.628000000001</v>
      </c>
      <c r="AZ30" s="144">
        <v>475.40300000000002</v>
      </c>
      <c r="BA30" s="154"/>
      <c r="BC30" s="148" t="s">
        <v>109</v>
      </c>
      <c r="BD30" s="149">
        <v>8902470</v>
      </c>
      <c r="BE30" s="150">
        <v>6242920</v>
      </c>
      <c r="BF30" s="151">
        <v>2218953</v>
      </c>
      <c r="BG30" s="150">
        <f t="shared" si="0"/>
        <v>8902.4699999999993</v>
      </c>
      <c r="BH30" s="150">
        <f t="shared" si="0"/>
        <v>6242.92</v>
      </c>
      <c r="BI30" s="150">
        <f t="shared" si="0"/>
        <v>2218.953</v>
      </c>
    </row>
    <row r="31" spans="1:61" s="156" customFormat="1" ht="17.399999999999999">
      <c r="A31" s="155"/>
      <c r="AT31" s="154" t="s">
        <v>110</v>
      </c>
      <c r="AU31" s="157">
        <v>13881805</v>
      </c>
      <c r="AV31" s="158">
        <v>12778061</v>
      </c>
      <c r="AW31" s="159">
        <v>761508</v>
      </c>
      <c r="AX31" s="158">
        <f t="shared" ref="AX31:AZ40" si="1">AU31/1000</f>
        <v>13881.805</v>
      </c>
      <c r="AY31" s="158">
        <f t="shared" si="1"/>
        <v>12778.061</v>
      </c>
      <c r="AZ31" s="158">
        <f t="shared" si="1"/>
        <v>761.50800000000004</v>
      </c>
      <c r="BA31" s="154" t="s">
        <v>110</v>
      </c>
      <c r="BC31" s="160" t="s">
        <v>111</v>
      </c>
      <c r="BD31" s="161">
        <v>10184486.5</v>
      </c>
      <c r="BE31" s="162">
        <v>6412308</v>
      </c>
      <c r="BF31" s="163">
        <v>3209750</v>
      </c>
      <c r="BG31" s="162">
        <f t="shared" si="0"/>
        <v>10184.486500000001</v>
      </c>
      <c r="BH31" s="162">
        <f t="shared" si="0"/>
        <v>6412.308</v>
      </c>
      <c r="BI31" s="162">
        <f t="shared" si="0"/>
        <v>3209.75</v>
      </c>
    </row>
    <row r="32" spans="1:61" ht="17.399999999999999">
      <c r="A32" s="164"/>
      <c r="AT32" s="154" t="s">
        <v>112</v>
      </c>
      <c r="AU32" s="157">
        <v>14408177</v>
      </c>
      <c r="AV32" s="158">
        <v>13369029</v>
      </c>
      <c r="AW32" s="159">
        <v>610362</v>
      </c>
      <c r="AX32" s="158">
        <f t="shared" si="1"/>
        <v>14408.177</v>
      </c>
      <c r="AY32" s="158">
        <f t="shared" si="1"/>
        <v>13369.029</v>
      </c>
      <c r="AZ32" s="158">
        <f t="shared" si="1"/>
        <v>610.36199999999997</v>
      </c>
      <c r="BA32" s="154"/>
      <c r="BC32" s="148" t="s">
        <v>113</v>
      </c>
      <c r="BD32" s="149">
        <v>7444372</v>
      </c>
      <c r="BE32" s="150">
        <v>5438541</v>
      </c>
      <c r="BF32" s="151">
        <v>1767400</v>
      </c>
      <c r="BG32" s="150">
        <f t="shared" si="0"/>
        <v>7444.3720000000003</v>
      </c>
      <c r="BH32" s="150">
        <f t="shared" si="0"/>
        <v>5438.5410000000002</v>
      </c>
      <c r="BI32" s="150">
        <f t="shared" si="0"/>
        <v>1767.4</v>
      </c>
    </row>
    <row r="33" spans="1:61" ht="17.399999999999999">
      <c r="A33" s="164"/>
      <c r="B33" s="165"/>
      <c r="C33" s="165"/>
      <c r="D33" s="165"/>
      <c r="E33" s="165"/>
      <c r="AT33" s="154" t="s">
        <v>114</v>
      </c>
      <c r="AU33" s="144">
        <v>16289604</v>
      </c>
      <c r="AV33" s="144">
        <v>15260742</v>
      </c>
      <c r="AW33" s="145">
        <v>612321</v>
      </c>
      <c r="AX33" s="158">
        <f t="shared" si="1"/>
        <v>16289.603999999999</v>
      </c>
      <c r="AY33" s="158">
        <f t="shared" si="1"/>
        <v>15260.742</v>
      </c>
      <c r="AZ33" s="158">
        <f t="shared" si="1"/>
        <v>612.32100000000003</v>
      </c>
      <c r="BA33" s="154"/>
      <c r="BC33" s="148" t="s">
        <v>115</v>
      </c>
      <c r="BD33" s="149">
        <v>9283019</v>
      </c>
      <c r="BE33" s="150">
        <v>6598816</v>
      </c>
      <c r="BF33" s="151">
        <v>2403579</v>
      </c>
      <c r="BG33" s="150">
        <f t="shared" si="0"/>
        <v>9283.0190000000002</v>
      </c>
      <c r="BH33" s="150">
        <f t="shared" si="0"/>
        <v>6598.8159999999998</v>
      </c>
      <c r="BI33" s="150">
        <f t="shared" si="0"/>
        <v>2403.5790000000002</v>
      </c>
    </row>
    <row r="34" spans="1:61">
      <c r="AT34" s="154" t="s">
        <v>116</v>
      </c>
      <c r="AU34" s="144">
        <v>16054541</v>
      </c>
      <c r="AV34" s="144">
        <v>14640310</v>
      </c>
      <c r="AW34" s="145">
        <v>964876</v>
      </c>
      <c r="AX34" s="158">
        <f t="shared" si="1"/>
        <v>16054.540999999999</v>
      </c>
      <c r="AY34" s="158">
        <f t="shared" si="1"/>
        <v>14640.31</v>
      </c>
      <c r="AZ34" s="158">
        <f t="shared" si="1"/>
        <v>964.87599999999998</v>
      </c>
      <c r="BA34" s="154" t="s">
        <v>116</v>
      </c>
      <c r="BC34" s="148" t="s">
        <v>117</v>
      </c>
      <c r="BD34" s="149">
        <v>10309281.5</v>
      </c>
      <c r="BE34" s="150">
        <v>6878062</v>
      </c>
      <c r="BF34" s="151">
        <v>3022730</v>
      </c>
      <c r="BG34" s="150">
        <f t="shared" si="0"/>
        <v>10309.281499999999</v>
      </c>
      <c r="BH34" s="150">
        <f t="shared" si="0"/>
        <v>6878.0619999999999</v>
      </c>
      <c r="BI34" s="150">
        <f t="shared" si="0"/>
        <v>3022.73</v>
      </c>
    </row>
    <row r="35" spans="1:61">
      <c r="AT35" s="154" t="s">
        <v>118</v>
      </c>
      <c r="AU35" s="144">
        <v>13411941</v>
      </c>
      <c r="AV35" s="144">
        <v>12407145</v>
      </c>
      <c r="AW35" s="145">
        <v>563239</v>
      </c>
      <c r="AX35" s="144">
        <f t="shared" si="1"/>
        <v>13411.941000000001</v>
      </c>
      <c r="AY35" s="144">
        <f t="shared" si="1"/>
        <v>12407.145</v>
      </c>
      <c r="AZ35" s="144">
        <f t="shared" si="1"/>
        <v>563.23900000000003</v>
      </c>
      <c r="BA35" s="154"/>
      <c r="BC35" s="148" t="s">
        <v>119</v>
      </c>
      <c r="BD35" s="149">
        <v>7194504</v>
      </c>
      <c r="BE35" s="150">
        <v>5497460</v>
      </c>
      <c r="BF35" s="151">
        <v>1439145</v>
      </c>
      <c r="BG35" s="150">
        <v>7194.5039999999999</v>
      </c>
      <c r="BH35" s="150">
        <v>5497.46</v>
      </c>
      <c r="BI35" s="150">
        <v>1439.145</v>
      </c>
    </row>
    <row r="36" spans="1:61">
      <c r="AT36" s="154" t="s">
        <v>120</v>
      </c>
      <c r="AU36" s="144">
        <v>13160733</v>
      </c>
      <c r="AV36" s="144">
        <v>12085445</v>
      </c>
      <c r="AW36" s="145">
        <v>719444</v>
      </c>
      <c r="AX36" s="144">
        <f t="shared" si="1"/>
        <v>13160.733</v>
      </c>
      <c r="AY36" s="144">
        <f t="shared" si="1"/>
        <v>12085.445</v>
      </c>
      <c r="AZ36" s="144">
        <f t="shared" si="1"/>
        <v>719.44399999999996</v>
      </c>
      <c r="BA36" s="154"/>
      <c r="BC36" s="148" t="s">
        <v>121</v>
      </c>
      <c r="BD36" s="149">
        <v>10502584</v>
      </c>
      <c r="BE36" s="150">
        <v>6497490</v>
      </c>
      <c r="BF36" s="151">
        <v>3535101</v>
      </c>
      <c r="BG36" s="150">
        <f t="shared" ref="BG36:BI58" si="2">BD36/1000</f>
        <v>10502.584000000001</v>
      </c>
      <c r="BH36" s="150">
        <f t="shared" si="2"/>
        <v>6497.49</v>
      </c>
      <c r="BI36" s="150">
        <f t="shared" si="2"/>
        <v>3535.1010000000001</v>
      </c>
    </row>
    <row r="37" spans="1:61">
      <c r="AT37" s="154" t="s">
        <v>122</v>
      </c>
      <c r="AU37" s="144">
        <v>11892248</v>
      </c>
      <c r="AV37" s="144">
        <v>10928330</v>
      </c>
      <c r="AW37" s="145">
        <v>588100</v>
      </c>
      <c r="AX37" s="144">
        <f t="shared" si="1"/>
        <v>11892.248</v>
      </c>
      <c r="AY37" s="144">
        <f t="shared" si="1"/>
        <v>10928.33</v>
      </c>
      <c r="AZ37" s="144">
        <f t="shared" si="1"/>
        <v>588.1</v>
      </c>
      <c r="BA37" s="154" t="s">
        <v>122</v>
      </c>
      <c r="BC37" s="148" t="s">
        <v>123</v>
      </c>
      <c r="BD37" s="149">
        <v>7949826</v>
      </c>
      <c r="BE37" s="150">
        <v>5132908</v>
      </c>
      <c r="BF37" s="151">
        <v>2629195</v>
      </c>
      <c r="BG37" s="150">
        <f t="shared" si="2"/>
        <v>7949.826</v>
      </c>
      <c r="BH37" s="150">
        <f t="shared" si="2"/>
        <v>5132.9080000000004</v>
      </c>
      <c r="BI37" s="150">
        <f t="shared" si="2"/>
        <v>2629.1950000000002</v>
      </c>
    </row>
    <row r="38" spans="1:61">
      <c r="AT38" s="154" t="s">
        <v>124</v>
      </c>
      <c r="AU38" s="144">
        <v>13723920</v>
      </c>
      <c r="AV38" s="144">
        <v>12592201</v>
      </c>
      <c r="AW38" s="145">
        <v>626752</v>
      </c>
      <c r="AX38" s="144">
        <f t="shared" si="1"/>
        <v>13723.92</v>
      </c>
      <c r="AY38" s="144">
        <f t="shared" si="1"/>
        <v>12592.200999999999</v>
      </c>
      <c r="AZ38" s="144">
        <f t="shared" si="1"/>
        <v>626.75199999999995</v>
      </c>
      <c r="BA38" s="154"/>
      <c r="BC38" s="148" t="s">
        <v>125</v>
      </c>
      <c r="BD38" s="149">
        <v>9903783</v>
      </c>
      <c r="BE38" s="150">
        <v>6552712</v>
      </c>
      <c r="BF38" s="151">
        <v>2946655</v>
      </c>
      <c r="BG38" s="150">
        <f t="shared" si="2"/>
        <v>9903.7829999999994</v>
      </c>
      <c r="BH38" s="150">
        <f t="shared" si="2"/>
        <v>6552.7120000000004</v>
      </c>
      <c r="BI38" s="150">
        <f t="shared" si="2"/>
        <v>2946.6550000000002</v>
      </c>
    </row>
    <row r="39" spans="1:61">
      <c r="AT39" s="143" t="s">
        <v>126</v>
      </c>
      <c r="AU39" s="144">
        <v>15057259</v>
      </c>
      <c r="AV39" s="144">
        <v>13383339</v>
      </c>
      <c r="AW39" s="145">
        <v>1113615</v>
      </c>
      <c r="AX39" s="144">
        <f t="shared" si="1"/>
        <v>15057.259</v>
      </c>
      <c r="AY39" s="144">
        <f t="shared" si="1"/>
        <v>13383.339</v>
      </c>
      <c r="AZ39" s="144">
        <f t="shared" si="1"/>
        <v>1113.615</v>
      </c>
      <c r="BC39" s="148" t="s">
        <v>127</v>
      </c>
      <c r="BD39" s="149">
        <v>8984460</v>
      </c>
      <c r="BE39" s="150">
        <v>6130528</v>
      </c>
      <c r="BF39" s="151">
        <v>2500651</v>
      </c>
      <c r="BG39" s="150">
        <f t="shared" si="2"/>
        <v>8984.4599999999991</v>
      </c>
      <c r="BH39" s="150">
        <f t="shared" si="2"/>
        <v>6130.5280000000002</v>
      </c>
      <c r="BI39" s="150">
        <f t="shared" si="2"/>
        <v>2500.6509999999998</v>
      </c>
    </row>
    <row r="40" spans="1:61">
      <c r="AT40" s="143" t="s">
        <v>128</v>
      </c>
      <c r="AU40" s="144">
        <v>10309360</v>
      </c>
      <c r="AV40" s="144">
        <v>9413587</v>
      </c>
      <c r="AW40" s="145">
        <v>674685</v>
      </c>
      <c r="AX40" s="144">
        <f t="shared" si="1"/>
        <v>10309.36</v>
      </c>
      <c r="AY40" s="144">
        <f t="shared" si="1"/>
        <v>9413.5869999999995</v>
      </c>
      <c r="AZ40" s="144">
        <f t="shared" si="1"/>
        <v>674.68499999999995</v>
      </c>
      <c r="BA40" s="146" t="s">
        <v>128</v>
      </c>
      <c r="BC40" s="148" t="s">
        <v>129</v>
      </c>
      <c r="BD40" s="149">
        <v>8927024</v>
      </c>
      <c r="BE40" s="150">
        <v>5925206</v>
      </c>
      <c r="BF40" s="151">
        <v>2618623</v>
      </c>
      <c r="BG40" s="150">
        <f t="shared" si="2"/>
        <v>8927.0239999999994</v>
      </c>
      <c r="BH40" s="150">
        <f t="shared" si="2"/>
        <v>5925.2060000000001</v>
      </c>
      <c r="BI40" s="150">
        <f t="shared" si="2"/>
        <v>2618.623</v>
      </c>
    </row>
    <row r="41" spans="1:61">
      <c r="AT41" s="143" t="s">
        <v>130</v>
      </c>
      <c r="AU41" s="144">
        <v>13953181</v>
      </c>
      <c r="AV41" s="144">
        <v>12408257</v>
      </c>
      <c r="AW41" s="145">
        <v>1138152</v>
      </c>
      <c r="AX41" s="144">
        <v>13953.181</v>
      </c>
      <c r="AY41" s="144">
        <v>12408.257</v>
      </c>
      <c r="AZ41" s="144">
        <v>1138.152</v>
      </c>
      <c r="BC41" s="148" t="s">
        <v>131</v>
      </c>
      <c r="BD41" s="149">
        <v>9138928</v>
      </c>
      <c r="BE41" s="150">
        <v>5782702</v>
      </c>
      <c r="BF41" s="151">
        <v>2849656</v>
      </c>
      <c r="BG41" s="150">
        <f t="shared" si="2"/>
        <v>9138.9279999999999</v>
      </c>
      <c r="BH41" s="150">
        <f t="shared" si="2"/>
        <v>5782.7020000000002</v>
      </c>
      <c r="BI41" s="150">
        <f t="shared" si="2"/>
        <v>2849.6559999999999</v>
      </c>
    </row>
    <row r="42" spans="1:61">
      <c r="AT42" s="143" t="s">
        <v>132</v>
      </c>
      <c r="AU42" s="144">
        <v>12325603</v>
      </c>
      <c r="AV42" s="144">
        <v>11245394</v>
      </c>
      <c r="AW42" s="145">
        <v>716530</v>
      </c>
      <c r="AX42" s="144">
        <v>12325.602999999999</v>
      </c>
      <c r="AY42" s="144">
        <v>11245.394</v>
      </c>
      <c r="AZ42" s="144">
        <v>716.53</v>
      </c>
      <c r="BC42" s="148" t="s">
        <v>133</v>
      </c>
      <c r="BD42" s="149">
        <v>8746229</v>
      </c>
      <c r="BE42" s="150">
        <v>6085706</v>
      </c>
      <c r="BF42" s="151">
        <v>2071806</v>
      </c>
      <c r="BG42" s="150">
        <f t="shared" si="2"/>
        <v>8746.2289999999994</v>
      </c>
      <c r="BH42" s="150">
        <f t="shared" si="2"/>
        <v>6085.7060000000001</v>
      </c>
      <c r="BI42" s="150">
        <f t="shared" si="2"/>
        <v>2071.806</v>
      </c>
    </row>
    <row r="43" spans="1:61">
      <c r="AT43" s="143" t="s">
        <v>134</v>
      </c>
      <c r="AU43" s="144">
        <v>13012125</v>
      </c>
      <c r="AV43" s="144">
        <v>11750754</v>
      </c>
      <c r="AW43" s="145">
        <v>938855</v>
      </c>
      <c r="AX43" s="144">
        <v>13012</v>
      </c>
      <c r="AY43" s="144">
        <v>11751</v>
      </c>
      <c r="AZ43" s="144">
        <v>938.85500000000002</v>
      </c>
      <c r="BA43" s="146" t="s">
        <v>135</v>
      </c>
      <c r="BC43" s="148" t="s">
        <v>136</v>
      </c>
      <c r="BD43" s="149">
        <v>7777611</v>
      </c>
      <c r="BE43" s="150">
        <v>5684049</v>
      </c>
      <c r="BF43" s="151">
        <v>1684543</v>
      </c>
      <c r="BG43" s="150">
        <f t="shared" si="2"/>
        <v>7777.6109999999999</v>
      </c>
      <c r="BH43" s="150">
        <f t="shared" si="2"/>
        <v>5684.049</v>
      </c>
      <c r="BI43" s="150">
        <f t="shared" si="2"/>
        <v>1684.5429999999999</v>
      </c>
    </row>
    <row r="44" spans="1:61">
      <c r="AT44" s="143" t="s">
        <v>137</v>
      </c>
      <c r="AU44" s="144">
        <v>13540379</v>
      </c>
      <c r="AV44" s="144">
        <v>12247744</v>
      </c>
      <c r="AW44" s="145">
        <v>986283</v>
      </c>
      <c r="AX44" s="144">
        <v>13540</v>
      </c>
      <c r="AY44" s="144">
        <v>12248</v>
      </c>
      <c r="AZ44" s="144">
        <v>986</v>
      </c>
      <c r="BC44" s="148" t="s">
        <v>138</v>
      </c>
      <c r="BD44" s="149">
        <v>9743924</v>
      </c>
      <c r="BE44" s="150">
        <v>6731112</v>
      </c>
      <c r="BF44" s="151">
        <v>2559841</v>
      </c>
      <c r="BG44" s="150">
        <f t="shared" si="2"/>
        <v>9743.9240000000009</v>
      </c>
      <c r="BH44" s="150">
        <f t="shared" si="2"/>
        <v>6731.1120000000001</v>
      </c>
      <c r="BI44" s="150">
        <f t="shared" si="2"/>
        <v>2559.8409999999999</v>
      </c>
    </row>
    <row r="45" spans="1:61">
      <c r="AT45" s="143" t="s">
        <v>139</v>
      </c>
      <c r="AU45" s="144">
        <v>12688692</v>
      </c>
      <c r="AV45" s="144">
        <v>11495426</v>
      </c>
      <c r="AW45" s="145">
        <v>862180</v>
      </c>
      <c r="AX45" s="144">
        <v>12689</v>
      </c>
      <c r="AY45" s="144">
        <v>11495</v>
      </c>
      <c r="AZ45" s="144">
        <v>862</v>
      </c>
      <c r="BC45" s="148" t="s">
        <v>140</v>
      </c>
      <c r="BD45" s="149">
        <v>9265390</v>
      </c>
      <c r="BE45" s="150">
        <v>7462691</v>
      </c>
      <c r="BF45" s="151">
        <v>1463731</v>
      </c>
      <c r="BG45" s="150">
        <f t="shared" si="2"/>
        <v>9265.39</v>
      </c>
      <c r="BH45" s="150">
        <f t="shared" si="2"/>
        <v>7462.6909999999998</v>
      </c>
      <c r="BI45" s="150">
        <f t="shared" si="2"/>
        <v>1463.731</v>
      </c>
    </row>
    <row r="46" spans="1:61">
      <c r="AT46" s="143" t="s">
        <v>141</v>
      </c>
      <c r="AU46" s="144">
        <v>13599327</v>
      </c>
      <c r="AV46" s="144">
        <v>12139538</v>
      </c>
      <c r="AW46" s="145">
        <v>1068943</v>
      </c>
      <c r="AX46" s="144">
        <v>13599</v>
      </c>
      <c r="AY46" s="144">
        <v>12140</v>
      </c>
      <c r="AZ46" s="144">
        <v>1069</v>
      </c>
      <c r="BA46" s="146" t="s">
        <v>141</v>
      </c>
      <c r="BC46" s="148" t="s">
        <v>142</v>
      </c>
      <c r="BD46" s="149">
        <v>6169541.5</v>
      </c>
      <c r="BE46" s="150">
        <v>4616060</v>
      </c>
      <c r="BF46" s="151">
        <v>1303227.5</v>
      </c>
      <c r="BG46" s="150">
        <f t="shared" si="2"/>
        <v>6169.5415000000003</v>
      </c>
      <c r="BH46" s="150">
        <f t="shared" si="2"/>
        <v>4616.0600000000004</v>
      </c>
      <c r="BI46" s="150">
        <f t="shared" si="2"/>
        <v>1303.2275</v>
      </c>
    </row>
    <row r="47" spans="1:61">
      <c r="AT47" s="143" t="s">
        <v>143</v>
      </c>
      <c r="AU47" s="144">
        <v>12689729</v>
      </c>
      <c r="AV47" s="144">
        <v>11426438</v>
      </c>
      <c r="AW47" s="145">
        <v>959038</v>
      </c>
      <c r="AX47" s="144">
        <v>12690</v>
      </c>
      <c r="AY47" s="144">
        <v>11426</v>
      </c>
      <c r="AZ47" s="144">
        <v>959</v>
      </c>
      <c r="BC47" s="166" t="s">
        <v>144</v>
      </c>
      <c r="BD47" s="147">
        <v>6888624</v>
      </c>
      <c r="BE47" s="144">
        <v>4634432</v>
      </c>
      <c r="BF47" s="145">
        <v>1901783</v>
      </c>
      <c r="BG47" s="144">
        <f t="shared" si="2"/>
        <v>6888.6239999999998</v>
      </c>
      <c r="BH47" s="144">
        <f t="shared" si="2"/>
        <v>4634.4319999999998</v>
      </c>
      <c r="BI47" s="144">
        <f t="shared" si="2"/>
        <v>1901.7829999999999</v>
      </c>
    </row>
    <row r="48" spans="1:61">
      <c r="AT48" s="143" t="s">
        <v>145</v>
      </c>
      <c r="AU48" s="144">
        <v>12058692</v>
      </c>
      <c r="AV48" s="144">
        <v>11109879</v>
      </c>
      <c r="AW48" s="145">
        <v>764343</v>
      </c>
      <c r="AX48" s="144">
        <v>12059</v>
      </c>
      <c r="AY48" s="144">
        <v>11110</v>
      </c>
      <c r="AZ48" s="144">
        <v>764</v>
      </c>
      <c r="BC48" s="166" t="s">
        <v>146</v>
      </c>
      <c r="BD48" s="152">
        <v>6464230</v>
      </c>
      <c r="BE48" s="152">
        <v>3871472</v>
      </c>
      <c r="BF48" s="153">
        <v>2344384</v>
      </c>
      <c r="BG48" s="144">
        <f t="shared" si="2"/>
        <v>6464.23</v>
      </c>
      <c r="BH48" s="144">
        <f t="shared" si="2"/>
        <v>3871.4720000000002</v>
      </c>
      <c r="BI48" s="144">
        <f t="shared" si="2"/>
        <v>2344.384</v>
      </c>
    </row>
    <row r="49" spans="46:61">
      <c r="AT49" s="143" t="s">
        <v>147</v>
      </c>
      <c r="AU49" s="144">
        <v>13804680</v>
      </c>
      <c r="AV49" s="144">
        <v>12627020</v>
      </c>
      <c r="AW49" s="145">
        <v>917910</v>
      </c>
      <c r="AX49" s="144">
        <v>13805</v>
      </c>
      <c r="AY49" s="144">
        <v>12627</v>
      </c>
      <c r="AZ49" s="144">
        <v>918</v>
      </c>
      <c r="BA49" s="146" t="s">
        <v>147</v>
      </c>
      <c r="BC49" s="166" t="s">
        <v>148</v>
      </c>
      <c r="BD49" s="152">
        <v>8393603</v>
      </c>
      <c r="BE49" s="152">
        <v>4966324</v>
      </c>
      <c r="BF49" s="153">
        <v>3124378</v>
      </c>
      <c r="BG49" s="144">
        <f t="shared" si="2"/>
        <v>8393.6029999999992</v>
      </c>
      <c r="BH49" s="144">
        <f t="shared" si="2"/>
        <v>4966.3239999999996</v>
      </c>
      <c r="BI49" s="144">
        <f t="shared" si="2"/>
        <v>3124.3780000000002</v>
      </c>
    </row>
    <row r="50" spans="46:61">
      <c r="AT50" s="143" t="s">
        <v>149</v>
      </c>
      <c r="AU50" s="144">
        <v>11903376</v>
      </c>
      <c r="AV50" s="144">
        <v>11297489</v>
      </c>
      <c r="AW50" s="145">
        <v>454570</v>
      </c>
      <c r="AX50" s="144">
        <v>11903</v>
      </c>
      <c r="AY50" s="144">
        <v>11297</v>
      </c>
      <c r="AZ50" s="144">
        <v>455</v>
      </c>
      <c r="BC50" s="166" t="s">
        <v>150</v>
      </c>
      <c r="BD50" s="147">
        <v>9311519</v>
      </c>
      <c r="BE50" s="144">
        <v>5330087</v>
      </c>
      <c r="BF50" s="145">
        <v>3565070</v>
      </c>
      <c r="BG50" s="144">
        <f t="shared" si="2"/>
        <v>9311.5190000000002</v>
      </c>
      <c r="BH50" s="144">
        <f t="shared" si="2"/>
        <v>5330.0870000000004</v>
      </c>
      <c r="BI50" s="144">
        <f t="shared" si="2"/>
        <v>3565.07</v>
      </c>
    </row>
    <row r="51" spans="46:61">
      <c r="AT51" s="143" t="s">
        <v>151</v>
      </c>
      <c r="AU51" s="144">
        <v>11479512</v>
      </c>
      <c r="AV51" s="144">
        <v>10671207</v>
      </c>
      <c r="AW51" s="145">
        <v>651143</v>
      </c>
      <c r="AX51" s="144">
        <v>11480</v>
      </c>
      <c r="AY51" s="144">
        <v>10671</v>
      </c>
      <c r="AZ51" s="144">
        <v>651</v>
      </c>
      <c r="BC51" s="166" t="s">
        <v>152</v>
      </c>
      <c r="BD51" s="152">
        <v>8612590</v>
      </c>
      <c r="BE51" s="152">
        <v>5290798</v>
      </c>
      <c r="BF51" s="153">
        <v>2898672</v>
      </c>
      <c r="BG51" s="144">
        <f t="shared" si="2"/>
        <v>8612.59</v>
      </c>
      <c r="BH51" s="144">
        <f t="shared" si="2"/>
        <v>5290.7979999999998</v>
      </c>
      <c r="BI51" s="144">
        <f t="shared" si="2"/>
        <v>2898.672</v>
      </c>
    </row>
    <row r="52" spans="46:61">
      <c r="AT52" s="143" t="s">
        <v>153</v>
      </c>
      <c r="AU52" s="144">
        <v>11068593</v>
      </c>
      <c r="AV52" s="144">
        <v>10206220</v>
      </c>
      <c r="AW52" s="145">
        <v>677499</v>
      </c>
      <c r="AX52" s="144">
        <v>11069</v>
      </c>
      <c r="AY52" s="144">
        <v>10206</v>
      </c>
      <c r="AZ52" s="144">
        <v>677</v>
      </c>
      <c r="BA52" s="146" t="s">
        <v>153</v>
      </c>
      <c r="BC52" s="166" t="s">
        <v>154</v>
      </c>
      <c r="BD52" s="152">
        <v>8262723</v>
      </c>
      <c r="BE52" s="152">
        <v>5084914</v>
      </c>
      <c r="BF52" s="153">
        <v>2864210</v>
      </c>
      <c r="BG52" s="144">
        <f t="shared" si="2"/>
        <v>8262.723</v>
      </c>
      <c r="BH52" s="144">
        <f t="shared" si="2"/>
        <v>5084.9139999999998</v>
      </c>
      <c r="BI52" s="144">
        <f t="shared" si="2"/>
        <v>2864.21</v>
      </c>
    </row>
    <row r="53" spans="46:61">
      <c r="BC53" s="166" t="s">
        <v>155</v>
      </c>
      <c r="BD53" s="147">
        <v>9563307</v>
      </c>
      <c r="BE53" s="144">
        <v>5706837</v>
      </c>
      <c r="BF53" s="145">
        <v>3522238</v>
      </c>
      <c r="BG53" s="144">
        <f t="shared" si="2"/>
        <v>9563.3070000000007</v>
      </c>
      <c r="BH53" s="144">
        <f t="shared" si="2"/>
        <v>5706.8370000000004</v>
      </c>
      <c r="BI53" s="144">
        <f t="shared" si="2"/>
        <v>3522.2379999999998</v>
      </c>
    </row>
    <row r="54" spans="46:61">
      <c r="BC54" s="166" t="s">
        <v>156</v>
      </c>
      <c r="BD54" s="152">
        <v>9345055</v>
      </c>
      <c r="BE54" s="152">
        <v>5730547</v>
      </c>
      <c r="BF54" s="153">
        <v>3255113</v>
      </c>
      <c r="BG54" s="144">
        <f t="shared" si="2"/>
        <v>9345.0550000000003</v>
      </c>
      <c r="BH54" s="144">
        <f t="shared" si="2"/>
        <v>5730.5469999999996</v>
      </c>
      <c r="BI54" s="144">
        <f t="shared" si="2"/>
        <v>3255.1129999999998</v>
      </c>
    </row>
    <row r="55" spans="46:61">
      <c r="BC55" s="166" t="s">
        <v>157</v>
      </c>
      <c r="BD55" s="152">
        <v>9517006</v>
      </c>
      <c r="BE55" s="152">
        <v>5749648</v>
      </c>
      <c r="BF55" s="153">
        <v>3453717</v>
      </c>
      <c r="BG55" s="144">
        <f t="shared" si="2"/>
        <v>9517.0059999999994</v>
      </c>
      <c r="BH55" s="144">
        <f t="shared" si="2"/>
        <v>5749.6480000000001</v>
      </c>
      <c r="BI55" s="144">
        <f t="shared" si="2"/>
        <v>3453.7170000000001</v>
      </c>
    </row>
    <row r="56" spans="46:61">
      <c r="BC56" s="166" t="s">
        <v>158</v>
      </c>
      <c r="BD56" s="147">
        <v>9089255</v>
      </c>
      <c r="BE56" s="144">
        <v>6452391</v>
      </c>
      <c r="BF56" s="145">
        <v>2265033</v>
      </c>
      <c r="BG56" s="144">
        <f t="shared" si="2"/>
        <v>9089.2549999999992</v>
      </c>
      <c r="BH56" s="144">
        <f t="shared" si="2"/>
        <v>6452.3909999999996</v>
      </c>
      <c r="BI56" s="144">
        <f t="shared" si="2"/>
        <v>2265.0329999999999</v>
      </c>
    </row>
    <row r="57" spans="46:61">
      <c r="BC57" s="166" t="s">
        <v>159</v>
      </c>
      <c r="BD57" s="152">
        <v>8902795</v>
      </c>
      <c r="BE57" s="152">
        <v>6679218</v>
      </c>
      <c r="BF57" s="153">
        <v>1855182</v>
      </c>
      <c r="BG57" s="144">
        <f t="shared" si="2"/>
        <v>8902.7950000000001</v>
      </c>
      <c r="BH57" s="144">
        <f t="shared" si="2"/>
        <v>6679.2179999999998</v>
      </c>
      <c r="BI57" s="144">
        <f t="shared" si="2"/>
        <v>1855.182</v>
      </c>
    </row>
    <row r="58" spans="46:61">
      <c r="BC58" s="166" t="s">
        <v>160</v>
      </c>
      <c r="BD58" s="152">
        <v>8822354</v>
      </c>
      <c r="BE58" s="152">
        <v>7110271</v>
      </c>
      <c r="BF58" s="153">
        <v>1349071</v>
      </c>
      <c r="BG58" s="144">
        <f t="shared" si="2"/>
        <v>8822.3539999999994</v>
      </c>
      <c r="BH58" s="144">
        <f t="shared" si="2"/>
        <v>7110.2709999999997</v>
      </c>
      <c r="BI58" s="144">
        <f t="shared" si="2"/>
        <v>1349.0709999999999</v>
      </c>
    </row>
    <row r="60" spans="46:61">
      <c r="BC60" s="146" t="s">
        <v>161</v>
      </c>
      <c r="BD60" s="147">
        <v>9848195</v>
      </c>
      <c r="BE60" s="144">
        <v>7887411</v>
      </c>
      <c r="BF60" s="145">
        <v>1528451</v>
      </c>
      <c r="BG60" s="144">
        <v>9848.1949999999997</v>
      </c>
      <c r="BH60" s="144">
        <v>7887.4110000000001</v>
      </c>
      <c r="BI60" s="144">
        <v>1528.451</v>
      </c>
    </row>
    <row r="61" spans="46:61">
      <c r="BC61" s="146" t="s">
        <v>162</v>
      </c>
      <c r="BD61" s="147">
        <v>11440124</v>
      </c>
      <c r="BE61" s="144">
        <v>8373552</v>
      </c>
      <c r="BF61" s="145">
        <v>2009930</v>
      </c>
      <c r="BG61" s="144">
        <v>11440.124</v>
      </c>
      <c r="BH61" s="144">
        <v>8373.5519999999997</v>
      </c>
      <c r="BI61" s="144">
        <v>2009.93</v>
      </c>
    </row>
    <row r="62" spans="46:61">
      <c r="BC62" s="146" t="s">
        <v>163</v>
      </c>
      <c r="BD62" s="147">
        <v>11089716</v>
      </c>
      <c r="BE62" s="144">
        <v>8437078</v>
      </c>
      <c r="BF62" s="145">
        <v>2046398</v>
      </c>
      <c r="BG62" s="144">
        <v>11089.716</v>
      </c>
      <c r="BH62" s="144">
        <v>8437.0779999999995</v>
      </c>
      <c r="BI62" s="144">
        <v>2046.3979999999999</v>
      </c>
    </row>
    <row r="63" spans="46:61">
      <c r="BC63" s="146" t="s">
        <v>164</v>
      </c>
      <c r="BD63" s="147">
        <v>11574838</v>
      </c>
      <c r="BE63" s="144">
        <v>10107235</v>
      </c>
      <c r="BF63" s="145">
        <v>987897</v>
      </c>
      <c r="BG63" s="144">
        <v>11574.838</v>
      </c>
      <c r="BH63" s="144">
        <v>10107.235000000001</v>
      </c>
      <c r="BI63" s="144">
        <v>987.89700000000005</v>
      </c>
    </row>
    <row r="64" spans="46:61">
      <c r="BC64" s="146" t="s">
        <v>165</v>
      </c>
      <c r="BD64" s="147">
        <v>8968254</v>
      </c>
      <c r="BE64" s="144">
        <v>7979268</v>
      </c>
      <c r="BF64" s="145">
        <v>710861</v>
      </c>
      <c r="BG64" s="144">
        <v>8968.2540000000008</v>
      </c>
      <c r="BH64" s="144">
        <v>7979.268</v>
      </c>
      <c r="BI64" s="144">
        <v>710.86099999999999</v>
      </c>
    </row>
    <row r="65" spans="55:61">
      <c r="BC65" s="146" t="s">
        <v>166</v>
      </c>
      <c r="BD65" s="147">
        <v>10612523</v>
      </c>
      <c r="BE65" s="144">
        <v>9088091</v>
      </c>
      <c r="BF65" s="145">
        <v>1137645</v>
      </c>
      <c r="BG65" s="144">
        <v>10612.522999999999</v>
      </c>
      <c r="BH65" s="144">
        <v>9088.0910000000003</v>
      </c>
      <c r="BI65" s="144">
        <v>1137.645</v>
      </c>
    </row>
    <row r="66" spans="55:61">
      <c r="BC66" s="146" t="s">
        <v>167</v>
      </c>
      <c r="BD66" s="147">
        <v>9969199</v>
      </c>
      <c r="BE66" s="144">
        <v>8903779</v>
      </c>
      <c r="BF66" s="145">
        <v>826804</v>
      </c>
      <c r="BG66" s="144">
        <v>9969.1990000000005</v>
      </c>
      <c r="BH66" s="144">
        <v>8903.7790000000005</v>
      </c>
      <c r="BI66" s="144">
        <v>826.80399999999997</v>
      </c>
    </row>
    <row r="67" spans="55:61">
      <c r="BC67" s="146" t="s">
        <v>168</v>
      </c>
      <c r="BD67" s="147">
        <v>9683885</v>
      </c>
      <c r="BE67" s="144">
        <v>8561660</v>
      </c>
      <c r="BF67" s="145">
        <v>885738</v>
      </c>
      <c r="BG67" s="144">
        <v>9683.8850000000002</v>
      </c>
      <c r="BH67" s="144">
        <v>8561.66</v>
      </c>
      <c r="BI67" s="144">
        <v>885.73800000000006</v>
      </c>
    </row>
    <row r="68" spans="55:61">
      <c r="BC68" s="146" t="s">
        <v>169</v>
      </c>
      <c r="BD68" s="147">
        <v>8165684</v>
      </c>
      <c r="BE68" s="144">
        <v>7345199</v>
      </c>
      <c r="BF68" s="145">
        <v>440191</v>
      </c>
      <c r="BG68" s="144">
        <v>8165.6840000000002</v>
      </c>
      <c r="BH68" s="144">
        <v>7345.1989999999996</v>
      </c>
      <c r="BI68" s="144">
        <v>440.19099999999997</v>
      </c>
    </row>
    <row r="69" spans="55:61">
      <c r="BC69" s="146" t="s">
        <v>58</v>
      </c>
      <c r="BD69" s="147">
        <v>11713699</v>
      </c>
      <c r="BE69" s="144">
        <v>10776315</v>
      </c>
      <c r="BF69" s="145">
        <v>606026</v>
      </c>
      <c r="BG69" s="144">
        <v>11713.699000000001</v>
      </c>
      <c r="BH69" s="144">
        <v>10776.315000000001</v>
      </c>
      <c r="BI69" s="144">
        <v>606.02599999999995</v>
      </c>
    </row>
    <row r="70" spans="55:61">
      <c r="BC70" s="146" t="s">
        <v>64</v>
      </c>
      <c r="BD70" s="147">
        <v>11715533</v>
      </c>
      <c r="BE70" s="144">
        <v>10698044</v>
      </c>
      <c r="BF70" s="145">
        <v>649559</v>
      </c>
      <c r="BG70" s="144">
        <v>11715.532999999999</v>
      </c>
      <c r="BH70" s="144">
        <v>10698.044</v>
      </c>
      <c r="BI70" s="144">
        <v>649.55899999999997</v>
      </c>
    </row>
    <row r="71" spans="55:61">
      <c r="BC71" s="146" t="s">
        <v>70</v>
      </c>
      <c r="BD71" s="147">
        <v>11656347</v>
      </c>
      <c r="BE71" s="144">
        <v>10727910</v>
      </c>
      <c r="BF71" s="145">
        <v>547766</v>
      </c>
      <c r="BG71" s="144">
        <v>11656.347</v>
      </c>
      <c r="BH71" s="144">
        <v>10727.91</v>
      </c>
      <c r="BI71" s="144">
        <v>547.76599999999996</v>
      </c>
    </row>
    <row r="72" spans="55:61">
      <c r="BC72" s="146" t="s">
        <v>76</v>
      </c>
      <c r="BD72" s="147">
        <v>10888925</v>
      </c>
      <c r="BE72" s="144">
        <v>10162943</v>
      </c>
      <c r="BF72" s="145">
        <v>347454</v>
      </c>
      <c r="BG72" s="144">
        <v>10888.924999999999</v>
      </c>
      <c r="BH72" s="144">
        <v>10162.942999999999</v>
      </c>
      <c r="BI72" s="144">
        <v>347.45400000000001</v>
      </c>
    </row>
    <row r="73" spans="55:61">
      <c r="BC73" s="146" t="s">
        <v>78</v>
      </c>
      <c r="BD73" s="147">
        <v>17205163</v>
      </c>
      <c r="BE73" s="144">
        <v>16306900</v>
      </c>
      <c r="BF73" s="145">
        <v>500675</v>
      </c>
      <c r="BG73" s="144">
        <v>17205.163</v>
      </c>
      <c r="BH73" s="144">
        <v>16306.9</v>
      </c>
      <c r="BI73" s="144">
        <v>500.67500000000001</v>
      </c>
    </row>
    <row r="74" spans="55:61">
      <c r="BC74" s="146" t="s">
        <v>80</v>
      </c>
      <c r="BD74" s="147">
        <v>13659581</v>
      </c>
      <c r="BE74" s="144">
        <v>12781739</v>
      </c>
      <c r="BF74" s="145">
        <v>441207</v>
      </c>
      <c r="BG74" s="144">
        <v>13659.581</v>
      </c>
      <c r="BH74" s="144">
        <v>12781.739</v>
      </c>
      <c r="BI74" s="144">
        <v>441.20699999999999</v>
      </c>
    </row>
    <row r="75" spans="55:61">
      <c r="BC75" s="146" t="s">
        <v>82</v>
      </c>
      <c r="BD75" s="147">
        <v>14599945</v>
      </c>
      <c r="BE75" s="144">
        <v>13114019</v>
      </c>
      <c r="BF75" s="145">
        <v>771179</v>
      </c>
      <c r="BG75" s="144">
        <v>14599.945</v>
      </c>
      <c r="BH75" s="144">
        <v>13114.019</v>
      </c>
      <c r="BI75" s="144">
        <v>771.17899999999997</v>
      </c>
    </row>
    <row r="76" spans="55:61">
      <c r="BC76" s="146" t="s">
        <v>84</v>
      </c>
      <c r="BD76" s="147">
        <v>13973265</v>
      </c>
      <c r="BE76" s="144">
        <v>12679576</v>
      </c>
      <c r="BF76" s="145">
        <v>605394</v>
      </c>
      <c r="BG76" s="144">
        <v>13973.264999999999</v>
      </c>
      <c r="BH76" s="144">
        <v>12679.575999999999</v>
      </c>
      <c r="BI76" s="144">
        <v>605.39400000000001</v>
      </c>
    </row>
    <row r="77" spans="55:61">
      <c r="BC77" s="146" t="s">
        <v>86</v>
      </c>
      <c r="BD77" s="147">
        <v>12020442</v>
      </c>
      <c r="BE77" s="144">
        <v>10624448</v>
      </c>
      <c r="BF77" s="145">
        <v>748472</v>
      </c>
      <c r="BG77" s="144">
        <v>12020.441999999999</v>
      </c>
      <c r="BH77" s="144">
        <v>10624.448</v>
      </c>
      <c r="BI77" s="144">
        <v>748.47199999999998</v>
      </c>
    </row>
    <row r="78" spans="55:61">
      <c r="BC78" s="146" t="s">
        <v>88</v>
      </c>
      <c r="BD78" s="147">
        <v>11432368</v>
      </c>
      <c r="BE78" s="144">
        <v>10364627</v>
      </c>
      <c r="BF78" s="145">
        <v>620047</v>
      </c>
      <c r="BG78" s="144">
        <v>11432.368</v>
      </c>
      <c r="BH78" s="144">
        <v>10364.627</v>
      </c>
      <c r="BI78" s="144">
        <v>620.04700000000003</v>
      </c>
    </row>
    <row r="79" spans="55:61">
      <c r="BC79" s="146" t="s">
        <v>90</v>
      </c>
      <c r="BD79" s="147">
        <v>12755431</v>
      </c>
      <c r="BE79" s="144">
        <v>11467656</v>
      </c>
      <c r="BF79" s="145">
        <v>700966</v>
      </c>
      <c r="BG79" s="144">
        <v>12755.431</v>
      </c>
      <c r="BH79" s="144">
        <v>11467.656000000001</v>
      </c>
      <c r="BI79" s="144">
        <v>700.96600000000001</v>
      </c>
    </row>
    <row r="80" spans="55:61">
      <c r="BC80" s="143" t="s">
        <v>92</v>
      </c>
      <c r="BD80" s="144">
        <v>12013190</v>
      </c>
      <c r="BE80" s="144">
        <v>11016323</v>
      </c>
      <c r="BF80" s="145">
        <v>529477</v>
      </c>
      <c r="BG80" s="144">
        <f t="shared" ref="BG80:BI87" si="3">BD80/1000</f>
        <v>12013.19</v>
      </c>
      <c r="BH80" s="144">
        <f t="shared" si="3"/>
        <v>11016.323</v>
      </c>
      <c r="BI80" s="144">
        <f t="shared" si="3"/>
        <v>529.47699999999998</v>
      </c>
    </row>
    <row r="81" spans="55:61">
      <c r="BC81" s="143" t="s">
        <v>94</v>
      </c>
      <c r="BD81" s="144">
        <v>14535390</v>
      </c>
      <c r="BE81" s="144">
        <v>13367321</v>
      </c>
      <c r="BF81" s="145">
        <v>672338</v>
      </c>
      <c r="BG81" s="144">
        <f t="shared" si="3"/>
        <v>14535.39</v>
      </c>
      <c r="BH81" s="144">
        <f t="shared" si="3"/>
        <v>13367.321</v>
      </c>
      <c r="BI81" s="144">
        <f t="shared" si="3"/>
        <v>672.33799999999997</v>
      </c>
    </row>
    <row r="82" spans="55:61">
      <c r="BC82" s="143" t="s">
        <v>96</v>
      </c>
      <c r="BD82" s="152">
        <v>13986038</v>
      </c>
      <c r="BE82" s="152">
        <v>12836457</v>
      </c>
      <c r="BF82" s="153">
        <v>640597</v>
      </c>
      <c r="BG82" s="144">
        <f t="shared" si="3"/>
        <v>13986.038</v>
      </c>
      <c r="BH82" s="144">
        <f t="shared" si="3"/>
        <v>12836.457</v>
      </c>
      <c r="BI82" s="144">
        <f t="shared" si="3"/>
        <v>640.59699999999998</v>
      </c>
    </row>
    <row r="83" spans="55:61">
      <c r="BC83" s="143" t="s">
        <v>98</v>
      </c>
      <c r="BD83" s="144">
        <v>12828289</v>
      </c>
      <c r="BE83" s="144">
        <v>12047414</v>
      </c>
      <c r="BF83" s="145">
        <v>441537</v>
      </c>
      <c r="BG83" s="144">
        <f t="shared" si="3"/>
        <v>12828.289000000001</v>
      </c>
      <c r="BH83" s="144">
        <f t="shared" si="3"/>
        <v>12047.414000000001</v>
      </c>
      <c r="BI83" s="144">
        <f t="shared" si="3"/>
        <v>441.53699999999998</v>
      </c>
    </row>
    <row r="84" spans="55:61">
      <c r="BC84" s="146" t="s">
        <v>100</v>
      </c>
      <c r="BD84" s="144">
        <v>13239672</v>
      </c>
      <c r="BE84" s="144">
        <v>12483620</v>
      </c>
      <c r="BF84" s="145">
        <v>288851</v>
      </c>
      <c r="BG84" s="144">
        <f t="shared" si="3"/>
        <v>13239.672</v>
      </c>
      <c r="BH84" s="144">
        <f t="shared" si="3"/>
        <v>12483.62</v>
      </c>
      <c r="BI84" s="144">
        <f t="shared" si="3"/>
        <v>288.851</v>
      </c>
    </row>
    <row r="85" spans="55:61">
      <c r="BC85" s="146" t="s">
        <v>102</v>
      </c>
      <c r="BD85" s="144">
        <v>15149333</v>
      </c>
      <c r="BE85" s="144">
        <v>14134246</v>
      </c>
      <c r="BF85" s="145">
        <v>523034</v>
      </c>
      <c r="BG85" s="144">
        <f t="shared" si="3"/>
        <v>15149.333000000001</v>
      </c>
      <c r="BH85" s="144">
        <f t="shared" si="3"/>
        <v>14134.245999999999</v>
      </c>
      <c r="BI85" s="144">
        <f t="shared" si="3"/>
        <v>523.03399999999999</v>
      </c>
    </row>
    <row r="86" spans="55:61">
      <c r="BC86" s="146" t="s">
        <v>104</v>
      </c>
      <c r="BD86" s="144">
        <v>9956771</v>
      </c>
      <c r="BE86" s="144">
        <v>9383149</v>
      </c>
      <c r="BF86" s="145">
        <v>316338</v>
      </c>
      <c r="BG86" s="144">
        <f t="shared" si="3"/>
        <v>9956.7710000000006</v>
      </c>
      <c r="BH86" s="144">
        <f t="shared" si="3"/>
        <v>9383.1489999999994</v>
      </c>
      <c r="BI86" s="144">
        <f t="shared" si="3"/>
        <v>316.33800000000002</v>
      </c>
    </row>
    <row r="87" spans="55:61">
      <c r="BC87" s="146" t="s">
        <v>106</v>
      </c>
      <c r="BD87" s="144">
        <v>14340478</v>
      </c>
      <c r="BE87" s="144">
        <v>13514628</v>
      </c>
      <c r="BF87" s="145">
        <v>475403</v>
      </c>
      <c r="BG87" s="144">
        <f t="shared" si="3"/>
        <v>14340.477999999999</v>
      </c>
      <c r="BH87" s="144">
        <f t="shared" si="3"/>
        <v>13514.628000000001</v>
      </c>
      <c r="BI87" s="144">
        <f t="shared" si="3"/>
        <v>475.40300000000002</v>
      </c>
    </row>
    <row r="88" spans="55:61">
      <c r="BC88" s="146" t="s">
        <v>108</v>
      </c>
      <c r="BD88" s="144">
        <v>13738212</v>
      </c>
      <c r="BE88" s="144">
        <v>12873806</v>
      </c>
      <c r="BF88" s="145">
        <v>448767</v>
      </c>
      <c r="BG88" s="144">
        <v>13738.212</v>
      </c>
      <c r="BH88" s="144">
        <v>12873.806</v>
      </c>
      <c r="BI88" s="144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19685039370078741" bottom="0.19685039370078741" header="0.51181102362204722" footer="0"/>
  <pageSetup paperSize="9" scale="95" firstPageNumber="0" orientation="landscape" r:id="rId1"/>
  <colBreaks count="2" manualBreakCount="2">
    <brk id="53" max="1048575" man="1"/>
    <brk id="6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V24"/>
  <sheetViews>
    <sheetView showGridLines="0" view="pageBreakPreview" zoomScaleNormal="100" zoomScaleSheetLayoutView="100" workbookViewId="0">
      <selection activeCell="G32" sqref="G32"/>
    </sheetView>
  </sheetViews>
  <sheetFormatPr defaultColWidth="8.6328125" defaultRowHeight="16.2"/>
  <cols>
    <col min="1" max="40" width="8.6328125" style="167"/>
    <col min="41" max="41" width="11.36328125" style="167" customWidth="1"/>
    <col min="42" max="42" width="8.6328125" style="167"/>
    <col min="43" max="43" width="5.453125" style="167" customWidth="1"/>
    <col min="44" max="44" width="11.6328125" style="167" customWidth="1"/>
    <col min="45" max="16384" width="8.6328125" style="167"/>
  </cols>
  <sheetData>
    <row r="1" spans="1:48" ht="39.75" customHeight="1">
      <c r="A1" s="193" t="s">
        <v>170</v>
      </c>
      <c r="B1" s="193"/>
      <c r="C1" s="193"/>
      <c r="D1" s="193"/>
      <c r="E1" s="193"/>
      <c r="F1" s="193"/>
      <c r="G1" s="193"/>
      <c r="H1" s="193"/>
      <c r="I1" s="193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</row>
    <row r="2" spans="1:48" ht="16.5" customHeight="1">
      <c r="A2" s="194" t="s">
        <v>171</v>
      </c>
      <c r="B2" s="194"/>
      <c r="C2" s="194"/>
      <c r="D2" s="194"/>
      <c r="E2" s="194"/>
      <c r="F2" s="194"/>
      <c r="G2" s="194"/>
      <c r="H2" s="194"/>
      <c r="I2" s="194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68" t="s">
        <v>172</v>
      </c>
      <c r="AP2" s="168"/>
      <c r="AQ2" s="168"/>
      <c r="AR2" s="168" t="s">
        <v>173</v>
      </c>
      <c r="AS2" s="168"/>
      <c r="AT2" s="168"/>
      <c r="AU2" s="168" t="s">
        <v>174</v>
      </c>
      <c r="AV2" s="168"/>
    </row>
    <row r="3" spans="1:48" ht="19.5" customHeight="1">
      <c r="AO3" s="168" t="s">
        <v>175</v>
      </c>
      <c r="AP3" s="169">
        <f>'[1]彙總表 1 (新聞稿)'!E18</f>
        <v>92.21</v>
      </c>
      <c r="AQ3" s="168"/>
      <c r="AR3" s="168" t="s">
        <v>0</v>
      </c>
      <c r="AS3" s="169">
        <f>'[1]彙總表 1 (新聞稿)'!D59</f>
        <v>45.294266398628984</v>
      </c>
      <c r="AT3" s="168"/>
      <c r="AU3" s="168" t="s">
        <v>176</v>
      </c>
      <c r="AV3" s="169">
        <f>'[1]表3銀行別(需排序)'!O50</f>
        <v>67.085629945638942</v>
      </c>
    </row>
    <row r="4" spans="1:48" ht="36" customHeight="1">
      <c r="AO4" s="168" t="s">
        <v>177</v>
      </c>
      <c r="AP4" s="169">
        <f>'[1]彙總表 1 (新聞稿)'!E7</f>
        <v>6.12</v>
      </c>
      <c r="AQ4" s="168"/>
      <c r="AR4" s="168" t="s">
        <v>178</v>
      </c>
      <c r="AS4" s="169">
        <f>'[1]彙總表 1 (新聞稿)'!C59</f>
        <v>54.705733601371008</v>
      </c>
      <c r="AT4" s="168"/>
      <c r="AU4" s="170" t="s">
        <v>179</v>
      </c>
      <c r="AV4" s="169">
        <f>'[1]表3銀行別(需排序)'!O86</f>
        <v>32.914370054361051</v>
      </c>
    </row>
    <row r="5" spans="1:48">
      <c r="AO5" s="168" t="s">
        <v>180</v>
      </c>
      <c r="AP5" s="169">
        <f>'[1]彙總表 1 (新聞稿)'!E30</f>
        <v>1.52</v>
      </c>
      <c r="AQ5" s="168"/>
      <c r="AR5" s="168"/>
      <c r="AS5" s="168"/>
      <c r="AT5" s="168"/>
      <c r="AU5" s="168"/>
      <c r="AV5" s="168"/>
    </row>
    <row r="6" spans="1:48">
      <c r="AO6" s="168" t="s">
        <v>181</v>
      </c>
      <c r="AP6" s="169">
        <f>'[1]彙總表 1 (新聞稿)'!E33</f>
        <v>0.12</v>
      </c>
      <c r="AQ6" s="168"/>
      <c r="AR6" s="168"/>
      <c r="AS6" s="168"/>
      <c r="AT6" s="168"/>
      <c r="AU6" s="168"/>
      <c r="AV6" s="168"/>
    </row>
    <row r="7" spans="1:48">
      <c r="AO7" s="168" t="s">
        <v>182</v>
      </c>
      <c r="AP7" s="169">
        <f>'[1]彙總表 1 (新聞稿)'!E37</f>
        <v>0.03</v>
      </c>
      <c r="AQ7" s="168"/>
      <c r="AR7" s="168"/>
      <c r="AS7" s="168"/>
      <c r="AT7" s="168"/>
      <c r="AU7" s="168"/>
      <c r="AV7" s="168"/>
    </row>
    <row r="11" spans="1:48">
      <c r="AO11" s="171" t="s">
        <v>183</v>
      </c>
    </row>
    <row r="12" spans="1:48">
      <c r="AO12" s="171" t="s">
        <v>184</v>
      </c>
    </row>
    <row r="13" spans="1:48">
      <c r="AP13" s="172"/>
    </row>
    <row r="22" spans="1:40" ht="19.5" customHeight="1"/>
    <row r="23" spans="1:40" ht="19.5" customHeight="1"/>
    <row r="24" spans="1:40" ht="22.2">
      <c r="A24" s="194" t="s">
        <v>174</v>
      </c>
      <c r="B24" s="194"/>
      <c r="C24" s="194"/>
      <c r="D24" s="194"/>
      <c r="E24" s="194"/>
      <c r="F24" s="194"/>
      <c r="G24" s="194"/>
      <c r="H24" s="194"/>
      <c r="I24" s="194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附表2 </vt:lpstr>
      <vt:lpstr>附圖1 </vt:lpstr>
      <vt:lpstr>附圖2</vt:lpstr>
      <vt:lpstr>'附表 1'!Print_Area</vt:lpstr>
      <vt:lpstr>'附表2 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2017-03-31T01:35:28Z</cp:lastPrinted>
  <dcterms:created xsi:type="dcterms:W3CDTF">2017-03-28T07:57:48Z</dcterms:created>
  <dcterms:modified xsi:type="dcterms:W3CDTF">2017-03-31T01:35:31Z</dcterms:modified>
</cp:coreProperties>
</file>