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30126退票新聞稿\新聞稿\"/>
    </mc:Choice>
  </mc:AlternateContent>
  <bookViews>
    <workbookView xWindow="0" yWindow="0" windowWidth="19200" windowHeight="699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48" i="1" l="1"/>
  <c r="P148" i="1"/>
  <c r="O148" i="1"/>
  <c r="M148" i="1"/>
  <c r="L148" i="1"/>
  <c r="J148" i="1"/>
  <c r="I148" i="1"/>
  <c r="G148" i="1"/>
  <c r="F148" i="1"/>
  <c r="P147" i="1"/>
  <c r="M147" i="1"/>
  <c r="J147" i="1"/>
  <c r="G147" i="1"/>
  <c r="F147" i="1"/>
  <c r="R146" i="1"/>
  <c r="Q146" i="1"/>
  <c r="O146" i="1"/>
  <c r="N146" i="1"/>
  <c r="L146" i="1"/>
  <c r="K146" i="1"/>
  <c r="I146" i="1"/>
  <c r="H146" i="1"/>
  <c r="R145" i="1" l="1"/>
  <c r="Q145" i="1"/>
  <c r="O145" i="1"/>
  <c r="N145" i="1"/>
  <c r="L145" i="1"/>
  <c r="K145" i="1"/>
  <c r="I145" i="1"/>
  <c r="H145" i="1"/>
  <c r="R144" i="1" l="1"/>
  <c r="Q144" i="1"/>
  <c r="O144" i="1"/>
  <c r="N144" i="1"/>
  <c r="L144" i="1"/>
  <c r="K144" i="1"/>
  <c r="I144" i="1"/>
  <c r="H144" i="1"/>
  <c r="R143" i="1" l="1"/>
  <c r="Q143" i="1"/>
  <c r="O143" i="1"/>
  <c r="N143" i="1"/>
  <c r="L143" i="1"/>
  <c r="K143" i="1"/>
  <c r="I143" i="1"/>
  <c r="H143" i="1"/>
  <c r="R142" i="1" l="1"/>
  <c r="Q142" i="1"/>
  <c r="O142" i="1"/>
  <c r="N142" i="1"/>
  <c r="L142" i="1"/>
  <c r="K142" i="1"/>
  <c r="I142" i="1"/>
  <c r="H142" i="1"/>
  <c r="R141" i="1" l="1"/>
  <c r="Q141" i="1"/>
  <c r="O141" i="1"/>
  <c r="N141" i="1"/>
  <c r="L141" i="1"/>
  <c r="K141" i="1"/>
  <c r="I141" i="1"/>
  <c r="H141" i="1"/>
  <c r="R140" i="1" l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47" i="1" l="1"/>
  <c r="O147" i="1"/>
  <c r="I147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47" i="1" l="1"/>
  <c r="D148" i="1"/>
  <c r="I131" i="1" l="1"/>
  <c r="R131" i="1" l="1"/>
  <c r="Q131" i="1"/>
  <c r="O131" i="1"/>
  <c r="N131" i="1"/>
  <c r="L131" i="1"/>
  <c r="K131" i="1"/>
  <c r="H131" i="1"/>
  <c r="E148" i="1" l="1"/>
  <c r="L147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47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<sst xmlns="http://schemas.openxmlformats.org/spreadsheetml/2006/main" count="354" uniqueCount="162">
  <si>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</si>
  <si>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</si>
  <si>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</si>
  <si>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</si>
  <si>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</si>
  <si>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</si>
  <si>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</si>
  <si>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</si>
  <si>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</si>
  <si>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</si>
  <si>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</si>
  <si>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</si>
  <si>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</si>
  <si>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</si>
  <si>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</si>
  <si>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</si>
  <si>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</si>
  <si>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</si>
  <si>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</si>
  <si>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</si>
  <si>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</si>
  <si>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</si>
  <si>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</si>
  <si>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</si>
  <si>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</si>
  <si>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</si>
  <si>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</si>
  <si>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</si>
  <si>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</si>
  <si>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</si>
  <si>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</si>
  <si>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</si>
  <si>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</si>
  <si>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</si>
  <si>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</si>
  <si>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</si>
  <si>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</si>
  <si>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</si>
  <si>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</si>
  <si>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</si>
  <si>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</si>
  <si>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</si>
  <si>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</si>
  <si>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</si>
  <si>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</si>
  <si>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</si>
  <si>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</si>
  <si>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</si>
  <si>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</si>
  <si>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</si>
  <si>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</si>
  <si>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</si>
  <si>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</si>
  <si>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</si>
  <si>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</si>
  <si>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</si>
  <si>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</si>
  <si>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</si>
  <si>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</si>
  <si>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</si>
  <si>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</si>
  <si>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</si>
  <si>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</si>
  <si>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</si>
  <si>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</si>
  <si>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</si>
  <si>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</si>
  <si>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</si>
  <si>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</si>
  <si>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</si>
  <si>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</si>
  <si>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</si>
  <si>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</si>
  <si>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</si>
  <si>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</si>
  <si>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</si>
  <si>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</si>
  <si>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</si>
  <si>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</si>
  <si>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</si>
  <si>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</si>
  <si>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</si>
  <si>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</si>
  <si>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</si>
  <si>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</si>
  <si>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</si>
  <si>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</si>
  <si>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</si>
  <si>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</si>
  <si>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</si>
  <si>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</si>
  <si>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</si>
  <si>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</si>
  <si>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</si>
  <si>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</si>
  <si>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</si>
  <si>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</si>
  <si>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</si>
  <si>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</si>
  <si>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</si>
  <si>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</si>
  <si>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</si>
  <si>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</si>
  <si>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</si>
  <si>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</si>
  <si>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</si>
  <si>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</si>
  <si>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</si>
  <si>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</si>
  <si>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</si>
  <si>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</si>
  <si>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</si>
  <si>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</si>
  <si>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</si>
  <si>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</si>
  <si>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</si>
  <si>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</si>
  <si>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</si>
  <si>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</si>
  <si>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</si>
  <si>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</si>
  <si>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</si>
  <si>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</si>
  <si>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</si>
  <si>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</si>
  <si>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</si>
  <si>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</si>
  <si>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</si>
  <si>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</si>
  <si>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</si>
  <si>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</si>
  <si>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</si>
  <si>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</si>
  <si>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</si>
  <si>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</si>
  <si>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</si>
  <si>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</si>
  <si>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</si>
  <si>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</si>
  <si>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</si>
  <si>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</si>
  <si>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</si>
  <si>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</si>
  <si>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</si>
  <si>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</si>
  <si>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</si>
  <si>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</si>
  <si>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</si>
  <si>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</si>
  <si>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</si>
  <si>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t>21（1）</t>
  </si>
  <si>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</si>
  <si>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</si>
  <si>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</si>
  <si>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</si>
  <si>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</si>
  <si>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</si>
  <si>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</si>
  <si>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</si>
  <si>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</si>
  <si>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1-12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</si>
  <si>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1-12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</si>
</sst>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0"/>
  <sheetViews>
    <sheetView showGridLines="0" tabSelected="1" zoomScale="115" zoomScaleNormal="115" workbookViewId="0">
      <pane xSplit="3" ySplit="5" topLeftCell="D87" activePane="bottomRight" state="frozen"/>
      <selection pane="topRight" activeCell="D1" sqref="D1"/>
      <selection pane="bottomLeft" activeCell="A6" sqref="A6"/>
      <selection pane="bottomRight" activeCell="A106" sqref="A106:XFD121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109" customFormat="1" ht="19.5" customHeight="1" x14ac:dyDescent="0.35">
      <c r="A141" s="99"/>
      <c r="B141" s="111" t="s">
        <v>151</v>
      </c>
      <c r="C141" s="61"/>
      <c r="D141" s="100">
        <v>7.0000000000000007E-2</v>
      </c>
      <c r="E141" s="101">
        <v>0.22</v>
      </c>
      <c r="F141" s="102" t="s">
        <v>150</v>
      </c>
      <c r="G141" s="103">
        <v>4701904</v>
      </c>
      <c r="H141" s="104">
        <f t="shared" ref="H141" si="12">ROUND((G141-G140)/G140*100,2)</f>
        <v>-2.16</v>
      </c>
      <c r="I141" s="104">
        <f t="shared" ref="I141" si="13">(ROUND((G141-G129)/G129*100,2))</f>
        <v>13.03</v>
      </c>
      <c r="J141" s="105">
        <v>1116993</v>
      </c>
      <c r="K141" s="104">
        <f t="shared" ref="K141" si="14">ROUND((J141-J140)/J140*100,2)</f>
        <v>4.54</v>
      </c>
      <c r="L141" s="104">
        <f t="shared" ref="L141" si="15">ROUND((J141-J129)/J129*100,2)</f>
        <v>-1.05</v>
      </c>
      <c r="M141" s="103">
        <v>3391</v>
      </c>
      <c r="N141" s="104">
        <f t="shared" ref="N141" si="16">ROUND((M141-M140)/M140*100,2)</f>
        <v>-9.4</v>
      </c>
      <c r="O141" s="104">
        <f t="shared" ref="O141" si="17">ROUND((M141-M129)/M129*100,2)</f>
        <v>2.6</v>
      </c>
      <c r="P141" s="105">
        <v>2447</v>
      </c>
      <c r="Q141" s="104">
        <f t="shared" ref="Q141" si="18">ROUND((P141-P140)/P140*100,2)</f>
        <v>-13.53</v>
      </c>
      <c r="R141" s="106">
        <f t="shared" ref="R141" si="19">ROUND((P141-P129)/P129*100,2)</f>
        <v>-13.59</v>
      </c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s="109" customFormat="1" ht="12.75" customHeight="1" x14ac:dyDescent="0.35">
      <c r="A142" s="99"/>
      <c r="B142" s="110" t="s">
        <v>82</v>
      </c>
      <c r="C142" s="61"/>
      <c r="D142" s="100">
        <v>0.08</v>
      </c>
      <c r="E142" s="101">
        <v>0.27</v>
      </c>
      <c r="F142" s="102" t="s">
        <v>152</v>
      </c>
      <c r="G142" s="103">
        <v>5407702</v>
      </c>
      <c r="H142" s="104">
        <f>ROUND((G142-G141)/G141*100,2)</f>
        <v>15.01</v>
      </c>
      <c r="I142" s="104">
        <f>(ROUND((G142-G130)/G130*100,2))</f>
        <v>-19.97</v>
      </c>
      <c r="J142" s="105">
        <v>1142793</v>
      </c>
      <c r="K142" s="104">
        <f>ROUND((J142-J141)/J141*100,2)</f>
        <v>2.31</v>
      </c>
      <c r="L142" s="104">
        <f>ROUND((J142-J130)/J130*100,2)</f>
        <v>-19.55</v>
      </c>
      <c r="M142" s="103">
        <v>4239</v>
      </c>
      <c r="N142" s="104">
        <f>ROUND((M142-M141)/M141*100,2)</f>
        <v>25.01</v>
      </c>
      <c r="O142" s="104">
        <f>ROUND((M142-M130)/M130*100,2)</f>
        <v>-6.44</v>
      </c>
      <c r="P142" s="105">
        <v>3034</v>
      </c>
      <c r="Q142" s="104">
        <f>ROUND((P142-P141)/P141*100,2)</f>
        <v>23.99</v>
      </c>
      <c r="R142" s="106">
        <f>ROUND((P142-P130)/P130*100,2)</f>
        <v>1.1000000000000001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1:49" s="109" customFormat="1" ht="12.75" customHeight="1" x14ac:dyDescent="0.35">
      <c r="A143" s="99"/>
      <c r="B143" s="110" t="s">
        <v>83</v>
      </c>
      <c r="C143" s="61"/>
      <c r="D143" s="100">
        <v>7.0000000000000007E-2</v>
      </c>
      <c r="E143" s="101">
        <v>0.24</v>
      </c>
      <c r="F143" s="102" t="s">
        <v>153</v>
      </c>
      <c r="G143" s="103">
        <v>3839635</v>
      </c>
      <c r="H143" s="104">
        <f>ROUND((G143-G142)/G142*100,2)</f>
        <v>-29</v>
      </c>
      <c r="I143" s="104">
        <f>(ROUND((G143-G131)/G131*100,2))</f>
        <v>-29.61</v>
      </c>
      <c r="J143" s="105">
        <v>944627</v>
      </c>
      <c r="K143" s="104">
        <f>ROUND((J143-J142)/J142*100,2)</f>
        <v>-17.34</v>
      </c>
      <c r="L143" s="104">
        <f>ROUND((J143-J131)/J131*100,2)</f>
        <v>-18.72</v>
      </c>
      <c r="M143" s="103">
        <v>2734</v>
      </c>
      <c r="N143" s="104">
        <f>ROUND((M143-M142)/M142*100,2)</f>
        <v>-35.5</v>
      </c>
      <c r="O143" s="104">
        <f>ROUND((M143-M131)/M131*100,2)</f>
        <v>-33.659999999999997</v>
      </c>
      <c r="P143" s="105">
        <v>2267</v>
      </c>
      <c r="Q143" s="104">
        <f>ROUND((P143-P142)/P142*100,2)</f>
        <v>-25.28</v>
      </c>
      <c r="R143" s="106">
        <f>ROUND((P143-P131)/P131*100,2)</f>
        <v>-29.42</v>
      </c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</row>
    <row r="144" spans="1:49" s="109" customFormat="1" ht="19.5" customHeight="1" x14ac:dyDescent="0.35">
      <c r="A144" s="99"/>
      <c r="B144" s="110" t="s">
        <v>154</v>
      </c>
      <c r="C144" s="61"/>
      <c r="D144" s="100">
        <v>7.0000000000000007E-2</v>
      </c>
      <c r="E144" s="101">
        <v>0.34</v>
      </c>
      <c r="F144" s="102" t="s">
        <v>155</v>
      </c>
      <c r="G144" s="103">
        <v>6040575</v>
      </c>
      <c r="H144" s="104">
        <f>ROUND((G144-G143)/G143*100,2)</f>
        <v>57.32</v>
      </c>
      <c r="I144" s="104">
        <f>(ROUND((G144-G132)/G132*100,2))</f>
        <v>15.88</v>
      </c>
      <c r="J144" s="105">
        <v>1159006</v>
      </c>
      <c r="K144" s="104">
        <f>ROUND((J144-J143)/J143*100,2)</f>
        <v>22.69</v>
      </c>
      <c r="L144" s="104">
        <f>ROUND((J144-J132)/J132*100,2)</f>
        <v>6.97</v>
      </c>
      <c r="M144" s="103">
        <v>4444</v>
      </c>
      <c r="N144" s="104">
        <f>ROUND((M144-M143)/M143*100,2)</f>
        <v>62.55</v>
      </c>
      <c r="O144" s="104">
        <f>ROUND((M144-M132)/M132*100,2)</f>
        <v>12.05</v>
      </c>
      <c r="P144" s="105">
        <v>3938</v>
      </c>
      <c r="Q144" s="104">
        <f>ROUND((P144-P143)/P143*100,2)</f>
        <v>73.709999999999994</v>
      </c>
      <c r="R144" s="106">
        <f>ROUND((P144-P132)/P132*100,2)</f>
        <v>24.74</v>
      </c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</row>
    <row r="145" spans="1:49" s="109" customFormat="1" ht="12.75" customHeight="1" x14ac:dyDescent="0.35">
      <c r="A145" s="99"/>
      <c r="B145" s="110" t="s">
        <v>156</v>
      </c>
      <c r="C145" s="61"/>
      <c r="D145" s="100">
        <v>7.0000000000000007E-2</v>
      </c>
      <c r="E145" s="101">
        <v>0.28000000000000003</v>
      </c>
      <c r="F145" s="102" t="s">
        <v>157</v>
      </c>
      <c r="G145" s="103">
        <v>5040834</v>
      </c>
      <c r="H145" s="104">
        <f>ROUND((G145-G144)/G144*100,2)</f>
        <v>-16.55</v>
      </c>
      <c r="I145" s="104">
        <f>(ROUND((G145-G133)/G133*100,2))</f>
        <v>-6.16</v>
      </c>
      <c r="J145" s="105">
        <v>1093544</v>
      </c>
      <c r="K145" s="104">
        <f>ROUND((J145-J144)/J144*100,2)</f>
        <v>-5.65</v>
      </c>
      <c r="L145" s="104">
        <f>ROUND((J145-J133)/J133*100,2)</f>
        <v>-3.33</v>
      </c>
      <c r="M145" s="103">
        <v>3625</v>
      </c>
      <c r="N145" s="104">
        <f>ROUND((M145-M144)/M144*100,2)</f>
        <v>-18.43</v>
      </c>
      <c r="O145" s="104">
        <f>ROUND((M145-M133)/M133*100,2)</f>
        <v>-11.91</v>
      </c>
      <c r="P145" s="105">
        <v>3061</v>
      </c>
      <c r="Q145" s="104">
        <f>ROUND((P145-P144)/P144*100,2)</f>
        <v>-22.27</v>
      </c>
      <c r="R145" s="106">
        <f>ROUND((P145-P133)/P133*100,2)</f>
        <v>-2.08</v>
      </c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</row>
    <row r="146" spans="1:49" s="109" customFormat="1" ht="12.75" customHeight="1" x14ac:dyDescent="0.35">
      <c r="A146" s="99"/>
      <c r="B146" s="110" t="s">
        <v>158</v>
      </c>
      <c r="C146" s="61"/>
      <c r="D146" s="100">
        <v>0.08</v>
      </c>
      <c r="E146" s="101">
        <v>0.27</v>
      </c>
      <c r="F146" s="102" t="s">
        <v>159</v>
      </c>
      <c r="G146" s="103">
        <v>3804464</v>
      </c>
      <c r="H146" s="104">
        <f>ROUND((G146-G145)/G145*100,2)</f>
        <v>-24.53</v>
      </c>
      <c r="I146" s="104">
        <f>(ROUND((G146-G134)/G134*100,2))</f>
        <v>-12.84</v>
      </c>
      <c r="J146" s="105">
        <v>1003147</v>
      </c>
      <c r="K146" s="104">
        <f>ROUND((J146-J145)/J145*100,2)</f>
        <v>-8.27</v>
      </c>
      <c r="L146" s="104">
        <f>ROUND((J146-J134)/J134*100,2)</f>
        <v>-6.39</v>
      </c>
      <c r="M146" s="103">
        <v>3006</v>
      </c>
      <c r="N146" s="104">
        <f>ROUND((M146-M145)/M145*100,2)</f>
        <v>-17.079999999999998</v>
      </c>
      <c r="O146" s="104">
        <f>ROUND((M146-M134)/M134*100,2)</f>
        <v>-26.03</v>
      </c>
      <c r="P146" s="105">
        <v>2705</v>
      </c>
      <c r="Q146" s="104">
        <f>ROUND((P146-P145)/P145*100,2)</f>
        <v>-11.63</v>
      </c>
      <c r="R146" s="106">
        <f>ROUND((P146-P134)/P134*100,2)</f>
        <v>-7.71</v>
      </c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</row>
    <row r="147" spans="1:49" s="86" customFormat="1" ht="18.75" customHeight="1" x14ac:dyDescent="0.35">
      <c r="A147" s="77"/>
      <c r="B147" s="112" t="s">
        <v>160</v>
      </c>
      <c r="C147" s="113"/>
      <c r="D147" s="78">
        <f>M147/G147*100</f>
        <v>7.4089132430003785E-2</v>
      </c>
      <c r="E147" s="79">
        <f>P147/J147*100</f>
        <v>0.27230456850118723</v>
      </c>
      <c r="F147" s="87">
        <f>16+20+24+17+22+21+21+22+21+20+22+21</f>
        <v>247</v>
      </c>
      <c r="G147" s="80">
        <f>G135+G136+G137+G138+G139+G140+G141+G142+G143+G144+G145+G146</f>
        <v>59369031</v>
      </c>
      <c r="H147" s="25" t="s">
        <v>14</v>
      </c>
      <c r="I147" s="81">
        <f>(G147-G148)/G148*100</f>
        <v>-8.3856477517413914</v>
      </c>
      <c r="J147" s="82">
        <f>J135+J136+J137+J138+J139+J140+J141+J142+J143+J144+J145+J146</f>
        <v>12912747</v>
      </c>
      <c r="K147" s="25" t="s">
        <v>14</v>
      </c>
      <c r="L147" s="81">
        <f>(J147-J148)/J148*100</f>
        <v>-8.1156210347267574</v>
      </c>
      <c r="M147" s="80">
        <f>M135+M136+M137+M138+M139+M140+M141+M142+M143+M144+M145+M146</f>
        <v>43986</v>
      </c>
      <c r="N147" s="25" t="s">
        <v>14</v>
      </c>
      <c r="O147" s="81">
        <f>(M147-M148)/M148*100</f>
        <v>-6.1251493938876553</v>
      </c>
      <c r="P147" s="82">
        <f>P135+P136+P137+P138+P139+P140+P141+P142+P143+P144+P145+P146</f>
        <v>35162</v>
      </c>
      <c r="Q147" s="25" t="s">
        <v>14</v>
      </c>
      <c r="R147" s="83">
        <f>(P147-P148)/P148*100</f>
        <v>0.67283190654794278</v>
      </c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</row>
    <row r="148" spans="1:49" s="52" customFormat="1" ht="14.15" customHeight="1" thickBot="1" x14ac:dyDescent="0.4">
      <c r="A148" s="49"/>
      <c r="B148" s="114" t="s">
        <v>161</v>
      </c>
      <c r="C148" s="115"/>
      <c r="D148" s="67">
        <f>M148/G148*100</f>
        <v>7.2305072470264922E-2</v>
      </c>
      <c r="E148" s="68">
        <f>P148/J148*100</f>
        <v>0.24853315132094653</v>
      </c>
      <c r="F148" s="69">
        <f>21+15+23+19+21+21+21+23+21+20+22+22</f>
        <v>249</v>
      </c>
      <c r="G148" s="70">
        <f>G123+G124+G125+G126+G127+G128+G129+G130+G131+G132+G133+G134</f>
        <v>64803199</v>
      </c>
      <c r="H148" s="97" t="s">
        <v>14</v>
      </c>
      <c r="I148" s="71">
        <f>(G148-G107-G108-G109-G111-G112-G113-G115-G116-G117-G119-G120-G121)/(G107+G108+G109+G111+G112+G113+G115+G116+G117+G119+G120+G121)*100</f>
        <v>-5.9705724475629722</v>
      </c>
      <c r="J148" s="72">
        <f>J123+J124+J125+J126+J127+J128+J129+J130+J131+J132+J133+J134</f>
        <v>14053256</v>
      </c>
      <c r="K148" s="97" t="s">
        <v>14</v>
      </c>
      <c r="L148" s="71">
        <f>(J148-J107-J108-J109-J111-J112-J113-J115-J116-J117-J119-J120-J121)/(J107+J108+J109+J111+J112+J113+J115+J116+J117+J119+J120+J121)*100</f>
        <v>0.300918686292448</v>
      </c>
      <c r="M148" s="70">
        <f>M123+M124+M125+M126+M127+M128+M129+M130+M131+M132+M133+M134</f>
        <v>46856</v>
      </c>
      <c r="N148" s="97" t="s">
        <v>14</v>
      </c>
      <c r="O148" s="71">
        <f>(M148-M107-M108-M109-M111-M112-M113-M115-M116-M117-M119-M120-M121)/(M107+M108+M109+M111+M112+M113+M115+M116+M117+M119+M120+M121)*100</f>
        <v>-7.9160443361370962</v>
      </c>
      <c r="P148" s="72">
        <f>P123+P124+P125+P126+P127+P128+P129+P130+P131+P132+P133+P134</f>
        <v>34927</v>
      </c>
      <c r="Q148" s="97" t="s">
        <v>14</v>
      </c>
      <c r="R148" s="73">
        <f>(P148-P107-P108-P109-P111-P112-P113-P115-P116-P117-P119-P120-P121)/(P107+P108+P109+P111+P112+P113+P115+P116+P117+P119+P120+P121)*100</f>
        <v>-3.2894919008722137</v>
      </c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</row>
    <row r="149" spans="1:49" s="52" customFormat="1" ht="14.15" customHeight="1" x14ac:dyDescent="0.35">
      <c r="A149" s="49"/>
      <c r="B149" s="62"/>
      <c r="C149" s="62"/>
      <c r="D149" s="54"/>
      <c r="E149" s="54"/>
      <c r="F149" s="63"/>
      <c r="G149" s="64"/>
      <c r="H149" s="65"/>
      <c r="I149" s="66"/>
      <c r="J149" s="64"/>
      <c r="K149" s="65"/>
      <c r="L149" s="66"/>
      <c r="M149" s="64"/>
      <c r="N149" s="65"/>
      <c r="O149" s="66"/>
      <c r="P149" s="64"/>
      <c r="Q149" s="65"/>
      <c r="R149" s="66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</row>
    <row r="150" spans="1:49" ht="13.5" customHeight="1" x14ac:dyDescent="0.35">
      <c r="A150" s="1"/>
      <c r="B150" s="41" t="s">
        <v>60</v>
      </c>
      <c r="C150" s="42" t="s">
        <v>122</v>
      </c>
      <c r="D150" s="43"/>
      <c r="E150" s="44"/>
      <c r="F150" s="44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4.5" x14ac:dyDescent="0.35">
      <c r="A151" s="1"/>
      <c r="B151" s="41" t="s">
        <v>61</v>
      </c>
      <c r="C151" s="42" t="s">
        <v>62</v>
      </c>
      <c r="D151" s="43"/>
      <c r="E151" s="44"/>
      <c r="F151" s="44"/>
      <c r="G151" s="44"/>
      <c r="H151" s="44"/>
      <c r="I151" s="44"/>
      <c r="J151" s="46"/>
      <c r="K151" s="46"/>
      <c r="L151" s="46"/>
      <c r="M151" s="46"/>
      <c r="N151" s="46"/>
      <c r="O151" s="46"/>
      <c r="P151" s="46"/>
      <c r="Q151" s="46"/>
      <c r="R151" s="46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3.5" customHeight="1" x14ac:dyDescent="0.35">
      <c r="A152" s="1"/>
      <c r="B152" s="48" t="s">
        <v>116</v>
      </c>
      <c r="C152" s="1" t="s">
        <v>117</v>
      </c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3.5" customHeight="1" x14ac:dyDescent="0.35">
      <c r="A153" s="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3.5" customHeight="1" x14ac:dyDescent="0.35">
      <c r="A154" s="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5.25" customHeight="1" x14ac:dyDescent="0.35">
      <c r="A155" s="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3.5" customHeight="1" x14ac:dyDescent="0.35">
      <c r="A156" s="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3.5" customHeight="1" x14ac:dyDescent="0.35">
      <c r="A157" s="1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3.5" customHeight="1" x14ac:dyDescent="0.35">
      <c r="A158" s="1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8" customHeight="1" x14ac:dyDescent="0.35"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5.75" customHeight="1" x14ac:dyDescent="0.35"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9:49" ht="15.75" customHeight="1" x14ac:dyDescent="0.35"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9:49" ht="10.25" customHeight="1" x14ac:dyDescent="0.35"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9:49" ht="15.75" customHeight="1" x14ac:dyDescent="0.35"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6" spans="19:49" ht="7.25" customHeight="1" x14ac:dyDescent="0.3"/>
    <row r="167" spans="19:49" ht="15.75" customHeight="1" x14ac:dyDescent="0.3"/>
    <row r="168" spans="19:49" ht="17.75" customHeight="1" x14ac:dyDescent="0.3"/>
    <row r="169" spans="19:49" ht="17.149999999999999" customHeight="1" x14ac:dyDescent="0.3"/>
    <row r="170" spans="19:49" ht="7.65" customHeight="1" x14ac:dyDescent="0.3"/>
    <row r="171" spans="19:49" ht="17.149999999999999" customHeight="1" x14ac:dyDescent="0.3"/>
    <row r="172" spans="19:49" ht="17.149999999999999" customHeight="1" x14ac:dyDescent="0.3"/>
    <row r="173" spans="19:49" ht="17.149999999999999" customHeight="1" x14ac:dyDescent="0.3"/>
    <row r="174" spans="19:49" ht="8.75" customHeight="1" x14ac:dyDescent="0.3"/>
    <row r="175" spans="19:49" ht="14.25" customHeight="1" x14ac:dyDescent="0.3"/>
    <row r="176" spans="19:49" ht="16.5" customHeight="1" x14ac:dyDescent="0.3"/>
    <row r="177" ht="12.75" customHeight="1" x14ac:dyDescent="0.3"/>
    <row r="178" ht="11.15" customHeight="1" x14ac:dyDescent="0.3"/>
    <row r="179" ht="10.65" customHeight="1" x14ac:dyDescent="0.3"/>
    <row r="180" ht="14.15" customHeight="1" x14ac:dyDescent="0.3"/>
  </sheetData>
  <protectedRanges>
    <protectedRange sqref="A126:XFD134 A149:XFD152 A135:A146 C135:XFD146 A147:G148 I147:J148 L147:M148 O147:P148 R147:XFD148" name="範圍1"/>
  </protectedRanges>
  <mergeCells count="10">
    <mergeCell ref="B147:C147"/>
    <mergeCell ref="B148:C148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5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2024-01-17T06:14:39Z</cp:lastPrinted>
  <dcterms:created xsi:type="dcterms:W3CDTF">1998-09-21T15:00:50Z</dcterms:created>
  <dcterms:modified xsi:type="dcterms:W3CDTF">2024-01-17T06:19:21Z</dcterms:modified>
  <dc:language>zh-TW</dc:language>
</cp:coreProperties>
</file>