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15576" windowHeight="12504"/>
  </bookViews>
  <sheets>
    <sheet name="附表 1" sheetId="1" r:id="rId1"/>
    <sheet name="附表 2" sheetId="2" r:id="rId2"/>
    <sheet name="附圖 1 " sheetId="3" r:id="rId3"/>
    <sheet name="附圖 2.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 1 '!$A$1:$N$29</definedName>
    <definedName name="_xlnm.Print_Area" localSheetId="3">'附圖 2.'!$A$1:$I$46</definedName>
  </definedNames>
  <calcPr calcId="145621"/>
</workbook>
</file>

<file path=xl/calcChain.xml><?xml version="1.0" encoding="utf-8"?>
<calcChain xmlns="http://schemas.openxmlformats.org/spreadsheetml/2006/main">
  <c r="AK7" i="4" l="1"/>
  <c r="AK6" i="4"/>
  <c r="AK5" i="4"/>
  <c r="AQ4" i="4"/>
  <c r="AN4" i="4"/>
  <c r="AK4" i="4"/>
  <c r="AQ3" i="4"/>
  <c r="AN3" i="4"/>
  <c r="AK3" i="4"/>
  <c r="BK87" i="3"/>
  <c r="BJ87" i="3"/>
  <c r="BI87" i="3"/>
  <c r="BK86" i="3"/>
  <c r="BJ86" i="3"/>
  <c r="BI86" i="3"/>
  <c r="BK85" i="3"/>
  <c r="BJ85" i="3"/>
  <c r="BI85" i="3"/>
  <c r="BK84" i="3"/>
  <c r="BJ84" i="3"/>
  <c r="BI84" i="3"/>
  <c r="BK83" i="3"/>
  <c r="BJ83" i="3"/>
  <c r="BI83" i="3"/>
  <c r="BK82" i="3"/>
  <c r="BJ82" i="3"/>
  <c r="BI82" i="3"/>
  <c r="BK81" i="3"/>
  <c r="BJ81" i="3"/>
  <c r="BI81" i="3"/>
  <c r="BK80" i="3"/>
  <c r="BJ80" i="3"/>
  <c r="BI80" i="3"/>
  <c r="BK58" i="3"/>
  <c r="BJ58" i="3"/>
  <c r="BI58" i="3"/>
  <c r="BK57" i="3"/>
  <c r="BJ57" i="3"/>
  <c r="BI57" i="3"/>
  <c r="BK56" i="3"/>
  <c r="BJ56" i="3"/>
  <c r="BI56" i="3"/>
  <c r="BK55" i="3"/>
  <c r="BJ55" i="3"/>
  <c r="BI55" i="3"/>
  <c r="BK54" i="3"/>
  <c r="BJ54" i="3"/>
  <c r="BI54" i="3"/>
  <c r="BK53" i="3"/>
  <c r="BJ53" i="3"/>
  <c r="BI53" i="3"/>
  <c r="BK52" i="3"/>
  <c r="BJ52" i="3"/>
  <c r="BI52" i="3"/>
  <c r="BK51" i="3"/>
  <c r="BJ51" i="3"/>
  <c r="BI51" i="3"/>
  <c r="BK50" i="3"/>
  <c r="BJ50" i="3"/>
  <c r="BI50" i="3"/>
  <c r="BK49" i="3"/>
  <c r="BJ49" i="3"/>
  <c r="BI49" i="3"/>
  <c r="BK48" i="3"/>
  <c r="BJ48" i="3"/>
  <c r="BI48" i="3"/>
  <c r="BK47" i="3"/>
  <c r="BJ47" i="3"/>
  <c r="BI47" i="3"/>
  <c r="BK46" i="3"/>
  <c r="BJ46" i="3"/>
  <c r="BI46" i="3"/>
  <c r="BK45" i="3"/>
  <c r="BJ45" i="3"/>
  <c r="BI45" i="3"/>
  <c r="BK44" i="3"/>
  <c r="BJ44" i="3"/>
  <c r="BI44" i="3"/>
  <c r="BK43" i="3"/>
  <c r="BJ43" i="3"/>
  <c r="BI43" i="3"/>
  <c r="BK42" i="3"/>
  <c r="BJ42" i="3"/>
  <c r="BI42" i="3"/>
  <c r="BK41" i="3"/>
  <c r="BJ41" i="3"/>
  <c r="BI41" i="3"/>
  <c r="BK40" i="3"/>
  <c r="BJ40" i="3"/>
  <c r="BI40" i="3"/>
  <c r="BK39" i="3"/>
  <c r="BJ39" i="3"/>
  <c r="BI39" i="3"/>
  <c r="BB39" i="3"/>
  <c r="BA39" i="3"/>
  <c r="AZ39" i="3"/>
  <c r="BK38" i="3"/>
  <c r="BJ38" i="3"/>
  <c r="BI38" i="3"/>
  <c r="BB38" i="3"/>
  <c r="BA38" i="3"/>
  <c r="AZ38" i="3"/>
  <c r="BK37" i="3"/>
  <c r="BJ37" i="3"/>
  <c r="BI37" i="3"/>
  <c r="BB37" i="3"/>
  <c r="BA37" i="3"/>
  <c r="AZ37" i="3"/>
  <c r="BK36" i="3"/>
  <c r="BJ36" i="3"/>
  <c r="BI36" i="3"/>
  <c r="BB36" i="3"/>
  <c r="BA36" i="3"/>
  <c r="AZ36" i="3"/>
  <c r="BB35" i="3"/>
  <c r="BA35" i="3"/>
  <c r="AZ35" i="3"/>
  <c r="BK34" i="3"/>
  <c r="BJ34" i="3"/>
  <c r="BI34" i="3"/>
  <c r="BB34" i="3"/>
  <c r="BA34" i="3"/>
  <c r="AZ34" i="3"/>
  <c r="BK33" i="3"/>
  <c r="BJ33" i="3"/>
  <c r="BI33" i="3"/>
  <c r="BB33" i="3"/>
  <c r="BA33" i="3"/>
  <c r="AZ33" i="3"/>
  <c r="BK32" i="3"/>
  <c r="BJ32" i="3"/>
  <c r="BI32" i="3"/>
  <c r="BB32" i="3"/>
  <c r="BA32" i="3"/>
  <c r="AZ32" i="3"/>
  <c r="BK31" i="3"/>
  <c r="BJ31" i="3"/>
  <c r="BI31" i="3"/>
  <c r="BB31" i="3"/>
  <c r="BA31" i="3"/>
  <c r="AZ31" i="3"/>
  <c r="BK30" i="3"/>
  <c r="BJ30" i="3"/>
  <c r="BI30" i="3"/>
  <c r="BK29" i="3"/>
  <c r="BJ29" i="3"/>
  <c r="BI29" i="3"/>
  <c r="BK28" i="3"/>
  <c r="BJ28" i="3"/>
  <c r="BI28" i="3"/>
  <c r="BK27" i="3"/>
  <c r="BJ27" i="3"/>
  <c r="BI27" i="3"/>
  <c r="BK26" i="3"/>
  <c r="BJ26" i="3"/>
  <c r="BI26" i="3"/>
  <c r="BK25" i="3"/>
  <c r="BJ25" i="3"/>
  <c r="BI25" i="3"/>
  <c r="BK24" i="3"/>
  <c r="BJ24" i="3"/>
  <c r="BI24" i="3"/>
  <c r="BK23" i="3"/>
  <c r="BJ23" i="3"/>
  <c r="BI23" i="3"/>
  <c r="BK22" i="3"/>
  <c r="BJ22" i="3"/>
  <c r="BI22" i="3"/>
  <c r="BK21" i="3"/>
  <c r="BJ21" i="3"/>
  <c r="BI21" i="3"/>
  <c r="BK20" i="3"/>
  <c r="BJ20" i="3"/>
  <c r="BI20" i="3"/>
  <c r="BK19" i="3"/>
  <c r="BJ19" i="3"/>
  <c r="BI19" i="3"/>
  <c r="BK18" i="3"/>
  <c r="BJ18" i="3"/>
  <c r="BI18" i="3"/>
  <c r="BK17" i="3"/>
  <c r="BJ17" i="3"/>
  <c r="BI17" i="3"/>
  <c r="BK16" i="3"/>
  <c r="BJ16" i="3"/>
  <c r="BI16" i="3"/>
  <c r="BK15" i="3"/>
  <c r="BJ15" i="3"/>
  <c r="BI15" i="3"/>
  <c r="BK14" i="3"/>
  <c r="BJ14" i="3"/>
  <c r="BI14" i="3"/>
  <c r="BK13" i="3"/>
  <c r="BJ13" i="3"/>
  <c r="BI13" i="3"/>
  <c r="BK12" i="3"/>
  <c r="BJ12" i="3"/>
  <c r="BI12" i="3"/>
  <c r="BK11" i="3"/>
  <c r="BJ11" i="3"/>
  <c r="BI11" i="3"/>
  <c r="BK10" i="3"/>
  <c r="BJ10" i="3"/>
  <c r="BI10" i="3"/>
  <c r="BK9" i="3"/>
  <c r="BJ9" i="3"/>
  <c r="BI9" i="3"/>
  <c r="BK8" i="3"/>
  <c r="BJ8" i="3"/>
  <c r="BI8" i="3"/>
  <c r="BK7" i="3"/>
  <c r="BJ7" i="3"/>
  <c r="BI7" i="3"/>
  <c r="BK6" i="3"/>
  <c r="BJ6" i="3"/>
  <c r="BI6" i="3"/>
  <c r="BK5" i="3"/>
  <c r="BJ5" i="3"/>
  <c r="BI5" i="3"/>
  <c r="BK4" i="3"/>
  <c r="BJ4" i="3"/>
  <c r="BI4" i="3"/>
  <c r="BK3" i="3"/>
  <c r="BJ3" i="3"/>
  <c r="BI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30" i="2"/>
  <c r="F30" i="2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F21" i="2"/>
  <c r="G21" i="2" s="1"/>
  <c r="G20" i="2"/>
  <c r="F20" i="2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D62" i="1"/>
  <c r="D63" i="1" s="1"/>
  <c r="E58" i="1"/>
  <c r="C59" i="1" s="1"/>
  <c r="D58" i="1"/>
  <c r="C58" i="1"/>
  <c r="C62" i="1" s="1"/>
  <c r="C63" i="1" s="1"/>
  <c r="A3" i="1"/>
  <c r="D59" i="1" l="1"/>
  <c r="E62" i="1"/>
  <c r="E63" i="1" s="1"/>
  <c r="E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V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<sst xmlns="http://schemas.openxmlformats.org/spreadsheetml/2006/main" count="298" uniqueCount="225">
  <si>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</si>
  <si>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</si>
  <si>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</si>
  <si>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</si>
  <si>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</si>
  <si>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</si>
  <si>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</si>
  <si>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</si>
  <si>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</si>
  <si>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</si>
  <si>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</si>
  <si>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</si>
  <si>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</si>
  <si>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</si>
  <si>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</si>
  <si>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</si>
  <si>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</si>
  <si>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</si>
  <si>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</si>
  <si>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</si>
  <si>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</si>
  <si>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</si>
  <si>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</si>
  <si>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</si>
  <si>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</si>
  <si>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</si>
  <si>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</si>
  <si>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</si>
  <si>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</si>
  <si>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</si>
  <si>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</si>
  <si>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</si>
  <si>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</si>
  <si>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</si>
  <si>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</si>
  <si>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</si>
  <si>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</si>
  <si>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</si>
  <si>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</si>
  <si>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</si>
  <si>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</si>
  <si>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</si>
  <si>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</si>
  <si>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</si>
  <si>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</si>
  <si>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</si>
  <si>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</si>
  <si>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</si>
  <si>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純外幣交易</t>
    <phoneticPr fontId="4" type="noConversion"/>
  </si>
  <si>
    <t>106年1月</t>
    <phoneticPr fontId="4" type="noConversion"/>
  </si>
  <si>
    <t>金  額</t>
    <phoneticPr fontId="3" type="noConversion"/>
  </si>
  <si>
    <t>比  重</t>
    <phoneticPr fontId="3" type="noConversion"/>
  </si>
  <si>
    <t>105年12月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</si>
  <si>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</si>
  <si>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</si>
  <si>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</si>
  <si>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</si>
  <si>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</si>
  <si>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</si>
  <si>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106年1月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</si>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</sst>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4" fontId="6" fillId="0" borderId="35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17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 1 '!$AW$2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5690589508104463E-2"/>
                  <c:y val="-2.85701243866255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2890923292628998E-2"/>
                  <c:y val="-4.79257484118832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5116848841214625E-2"/>
                  <c:y val="-5.1790482711400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2252899995633631E-4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 '!$BC$15:$BC$51</c:f>
              <c:strCache>
                <c:ptCount val="37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</c:strCache>
            </c:strRef>
          </c:cat>
          <c:val>
            <c:numRef>
              <c:f>'附圖 1 '!$AZ$15:$AZ$51</c:f>
              <c:numCache>
                <c:formatCode>#,##0_);[Red]\(#,##0\)</c:formatCode>
                <c:ptCount val="37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 1 '!$AX$2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7.2645678994377088E-3"/>
                  <c:y val="4.3119175320476249E-3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149324911095908E-2"/>
                  <c:y val="3.06622541747498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561704047622515E-2"/>
                  <c:y val="4.580166609608581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878066766607962E-2"/>
                  <c:y val="2.67016622922134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5937192231746467E-3"/>
                  <c:y val="-2.882574460801095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1284148631143843E-2"/>
                  <c:y val="2.85701243866255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 '!$BC$15:$BC$51</c:f>
              <c:strCache>
                <c:ptCount val="37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</c:strCache>
            </c:strRef>
          </c:cat>
          <c:val>
            <c:numRef>
              <c:f>'附圖 1 '!$BA$15:$BA$51</c:f>
              <c:numCache>
                <c:formatCode>#,##0_);[Red]\(#,##0\)</c:formatCode>
                <c:ptCount val="37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 1 '!$AY$2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 '!$BC$15:$BC$51</c:f>
              <c:strCache>
                <c:ptCount val="37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</c:strCache>
            </c:strRef>
          </c:cat>
          <c:val>
            <c:numRef>
              <c:f>'附圖 1 '!$BB$15:$BB$51</c:f>
              <c:numCache>
                <c:formatCode>#,##0_);[Red]\(#,##0\)</c:formatCode>
                <c:ptCount val="37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96320"/>
        <c:axId val="94302208"/>
      </c:lineChart>
      <c:catAx>
        <c:axId val="94296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302208"/>
        <c:crossesAt val="0"/>
        <c:auto val="1"/>
        <c:lblAlgn val="ctr"/>
        <c:lblOffset val="100"/>
        <c:tickMarkSkip val="1"/>
        <c:noMultiLvlLbl val="1"/>
      </c:catAx>
      <c:valAx>
        <c:axId val="9430220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296320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201886566209681E-2"/>
                  <c:y val="-0.3648603946058466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44.54%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239666742164844"/>
                  <c:y val="0.4898972757715631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55.46%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 2.'!$AM$3:$AM$4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'附圖 2.'!$AN$3:$AN$4</c:f>
              <c:numCache>
                <c:formatCode>0.00_ </c:formatCode>
                <c:ptCount val="2"/>
                <c:pt idx="0">
                  <c:v>44.537041295832083</c:v>
                </c:pt>
                <c:pt idx="1">
                  <c:v>55.46295870416791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68.66%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6830136165865097E-2"/>
                  <c:y val="0.33725735895916237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31.34%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 2.'!$AP$3:$AP$4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'附圖 2.'!$AQ$3:$AQ$4</c:f>
              <c:numCache>
                <c:formatCode>0.00_ </c:formatCode>
                <c:ptCount val="2"/>
                <c:pt idx="0">
                  <c:v>68.664289076798298</c:v>
                </c:pt>
                <c:pt idx="1">
                  <c:v>31.335710923201699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1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106年1月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5.67</v>
          </cell>
        </row>
        <row r="18">
          <cell r="E18">
            <v>92.96</v>
          </cell>
        </row>
        <row r="30">
          <cell r="E30">
            <v>1.19</v>
          </cell>
        </row>
        <row r="33">
          <cell r="E33">
            <v>0.17</v>
          </cell>
        </row>
        <row r="37">
          <cell r="E37">
            <v>0.01</v>
          </cell>
        </row>
        <row r="59">
          <cell r="C59">
            <v>55.46295870416791</v>
          </cell>
          <cell r="D59">
            <v>44.537041295832083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68.664289076798298</v>
          </cell>
        </row>
        <row r="86">
          <cell r="O86">
            <v>31.335710923201699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1" customWidth="1"/>
    <col min="2" max="2" width="17.36328125" style="112" customWidth="1"/>
    <col min="3" max="3" width="20.1796875" style="112" customWidth="1"/>
    <col min="4" max="4" width="18.08984375" style="112" customWidth="1"/>
    <col min="5" max="5" width="16.81640625" style="175" customWidth="1"/>
    <col min="6" max="16384" width="8.90625" style="110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106年1月</v>
      </c>
      <c r="B3" s="183"/>
      <c r="C3" s="183"/>
      <c r="D3" s="183"/>
      <c r="E3" s="183"/>
    </row>
    <row r="4" spans="1:5" ht="18" thickBot="1">
      <c r="D4" s="184" t="s">
        <v>4</v>
      </c>
      <c r="E4" s="184"/>
    </row>
    <row r="5" spans="1:5" s="118" customFormat="1" ht="39" customHeight="1">
      <c r="A5" s="113" t="s">
        <v>5</v>
      </c>
      <c r="B5" s="114" t="s">
        <v>6</v>
      </c>
      <c r="C5" s="115"/>
      <c r="D5" s="116"/>
      <c r="E5" s="117"/>
    </row>
    <row r="6" spans="1:5" s="118" customFormat="1" ht="24.75" customHeight="1" thickBot="1">
      <c r="A6" s="119"/>
      <c r="B6" s="120" t="s">
        <v>7</v>
      </c>
      <c r="C6" s="121" t="s">
        <v>2</v>
      </c>
      <c r="D6" s="121" t="s">
        <v>3</v>
      </c>
      <c r="E6" s="122" t="s">
        <v>8</v>
      </c>
    </row>
    <row r="7" spans="1:5" s="118" customFormat="1" ht="28.2" customHeight="1" thickBot="1">
      <c r="A7" s="123" t="s">
        <v>9</v>
      </c>
      <c r="B7" s="124">
        <v>144340</v>
      </c>
      <c r="C7" s="125">
        <v>506803</v>
      </c>
      <c r="D7" s="126">
        <v>651143</v>
      </c>
      <c r="E7" s="127">
        <v>5.67</v>
      </c>
    </row>
    <row r="8" spans="1:5" s="118" customFormat="1" ht="28.2" customHeight="1">
      <c r="A8" s="128" t="s">
        <v>10</v>
      </c>
      <c r="B8" s="129">
        <v>144279</v>
      </c>
      <c r="C8" s="129">
        <v>191258</v>
      </c>
      <c r="D8" s="129">
        <v>335537</v>
      </c>
      <c r="E8" s="130">
        <v>2.92</v>
      </c>
    </row>
    <row r="9" spans="1:5" s="118" customFormat="1" ht="24" hidden="1" customHeight="1">
      <c r="A9" s="128" t="s">
        <v>11</v>
      </c>
      <c r="B9" s="129">
        <v>0</v>
      </c>
      <c r="C9" s="129">
        <v>0</v>
      </c>
      <c r="D9" s="129">
        <v>0</v>
      </c>
      <c r="E9" s="129">
        <v>0</v>
      </c>
    </row>
    <row r="10" spans="1:5" s="118" customFormat="1" ht="24" hidden="1" customHeight="1">
      <c r="A10" s="128" t="s">
        <v>12</v>
      </c>
      <c r="B10" s="129">
        <v>143607</v>
      </c>
      <c r="C10" s="129">
        <v>154757</v>
      </c>
      <c r="D10" s="129">
        <v>298364</v>
      </c>
      <c r="E10" s="131">
        <v>2.6</v>
      </c>
    </row>
    <row r="11" spans="1:5" s="118" customFormat="1" ht="24" hidden="1" customHeight="1">
      <c r="A11" s="128" t="s">
        <v>13</v>
      </c>
      <c r="B11" s="129">
        <v>0</v>
      </c>
      <c r="C11" s="129">
        <v>94</v>
      </c>
      <c r="D11" s="129">
        <v>94</v>
      </c>
      <c r="E11" s="129">
        <v>0</v>
      </c>
    </row>
    <row r="12" spans="1:5" s="118" customFormat="1" ht="24" hidden="1" customHeight="1">
      <c r="A12" s="128" t="s">
        <v>14</v>
      </c>
      <c r="B12" s="129">
        <v>672</v>
      </c>
      <c r="C12" s="129">
        <v>36407</v>
      </c>
      <c r="D12" s="129">
        <v>37079</v>
      </c>
      <c r="E12" s="131">
        <v>0.32</v>
      </c>
    </row>
    <row r="13" spans="1:5" s="118" customFormat="1" ht="25.2" customHeight="1" thickBot="1">
      <c r="A13" s="128" t="s">
        <v>15</v>
      </c>
      <c r="B13" s="129">
        <v>61</v>
      </c>
      <c r="C13" s="129">
        <v>315545</v>
      </c>
      <c r="D13" s="129">
        <v>315606</v>
      </c>
      <c r="E13" s="131">
        <v>2.75</v>
      </c>
    </row>
    <row r="14" spans="1:5" s="118" customFormat="1" ht="24" hidden="1" customHeight="1">
      <c r="A14" s="128" t="s">
        <v>16</v>
      </c>
      <c r="B14" s="129">
        <v>0</v>
      </c>
      <c r="C14" s="129">
        <v>158907</v>
      </c>
      <c r="D14" s="129">
        <v>158907</v>
      </c>
      <c r="E14" s="131">
        <v>1.39</v>
      </c>
    </row>
    <row r="15" spans="1:5" s="118" customFormat="1" ht="24" hidden="1" customHeight="1">
      <c r="A15" s="128" t="s">
        <v>17</v>
      </c>
      <c r="B15" s="129">
        <v>0</v>
      </c>
      <c r="C15" s="129">
        <v>156073</v>
      </c>
      <c r="D15" s="129">
        <v>156073</v>
      </c>
      <c r="E15" s="131">
        <v>1.36</v>
      </c>
    </row>
    <row r="16" spans="1:5" s="118" customFormat="1" ht="24" hidden="1" customHeight="1">
      <c r="A16" s="128" t="s">
        <v>18</v>
      </c>
      <c r="B16" s="129">
        <v>0</v>
      </c>
      <c r="C16" s="129">
        <v>220</v>
      </c>
      <c r="D16" s="129">
        <v>220</v>
      </c>
      <c r="E16" s="132">
        <v>0</v>
      </c>
    </row>
    <row r="17" spans="1:5" s="118" customFormat="1" ht="24" hidden="1" customHeight="1">
      <c r="A17" s="133" t="s">
        <v>19</v>
      </c>
      <c r="B17" s="134">
        <v>61</v>
      </c>
      <c r="C17" s="134">
        <v>345</v>
      </c>
      <c r="D17" s="134">
        <v>406</v>
      </c>
      <c r="E17" s="132">
        <v>0</v>
      </c>
    </row>
    <row r="18" spans="1:5" s="118" customFormat="1" ht="30" customHeight="1" thickBot="1">
      <c r="A18" s="135" t="s">
        <v>20</v>
      </c>
      <c r="B18" s="124">
        <v>6089719</v>
      </c>
      <c r="C18" s="125">
        <v>4581488</v>
      </c>
      <c r="D18" s="126">
        <v>10671207</v>
      </c>
      <c r="E18" s="127">
        <v>92.96</v>
      </c>
    </row>
    <row r="19" spans="1:5" s="118" customFormat="1" ht="30" customHeight="1">
      <c r="A19" s="136" t="s">
        <v>21</v>
      </c>
      <c r="B19" s="129">
        <v>6089719</v>
      </c>
      <c r="C19" s="129">
        <v>4551322</v>
      </c>
      <c r="D19" s="129">
        <v>10641041</v>
      </c>
      <c r="E19" s="131">
        <v>92.7</v>
      </c>
    </row>
    <row r="20" spans="1:5" s="118" customFormat="1" ht="24" hidden="1" customHeight="1">
      <c r="A20" s="128" t="s">
        <v>22</v>
      </c>
      <c r="B20" s="129">
        <v>209537</v>
      </c>
      <c r="C20" s="129">
        <v>908261</v>
      </c>
      <c r="D20" s="129">
        <v>1117798</v>
      </c>
      <c r="E20" s="131">
        <v>9.74</v>
      </c>
    </row>
    <row r="21" spans="1:5" s="118" customFormat="1" ht="24" hidden="1" customHeight="1">
      <c r="A21" s="128" t="s">
        <v>23</v>
      </c>
      <c r="B21" s="129">
        <v>5735516</v>
      </c>
      <c r="C21" s="129">
        <v>3054359</v>
      </c>
      <c r="D21" s="129">
        <v>8789875</v>
      </c>
      <c r="E21" s="131">
        <v>76.569999999999993</v>
      </c>
    </row>
    <row r="22" spans="1:5" s="118" customFormat="1" ht="24" hidden="1" customHeight="1">
      <c r="A22" s="128" t="s">
        <v>24</v>
      </c>
      <c r="B22" s="129">
        <v>54514</v>
      </c>
      <c r="C22" s="129">
        <v>6485</v>
      </c>
      <c r="D22" s="129">
        <v>60999</v>
      </c>
      <c r="E22" s="131">
        <v>0.53</v>
      </c>
    </row>
    <row r="23" spans="1:5" s="118" customFormat="1" ht="24" hidden="1" customHeight="1">
      <c r="A23" s="128" t="s">
        <v>25</v>
      </c>
      <c r="B23" s="129">
        <v>46393</v>
      </c>
      <c r="C23" s="129">
        <v>294271</v>
      </c>
      <c r="D23" s="129">
        <v>340664</v>
      </c>
      <c r="E23" s="131">
        <v>2.97</v>
      </c>
    </row>
    <row r="24" spans="1:5" s="118" customFormat="1" ht="24" hidden="1" customHeight="1">
      <c r="A24" s="128" t="s">
        <v>26</v>
      </c>
      <c r="B24" s="129">
        <v>43759</v>
      </c>
      <c r="C24" s="129">
        <v>287946</v>
      </c>
      <c r="D24" s="129">
        <v>331705</v>
      </c>
      <c r="E24" s="131">
        <v>2.89</v>
      </c>
    </row>
    <row r="25" spans="1:5" s="118" customFormat="1" ht="26.4" customHeight="1" thickBot="1">
      <c r="A25" s="128" t="s">
        <v>27</v>
      </c>
      <c r="B25" s="129">
        <v>0</v>
      </c>
      <c r="C25" s="129">
        <v>30166</v>
      </c>
      <c r="D25" s="129">
        <v>30166</v>
      </c>
      <c r="E25" s="131">
        <v>0.26</v>
      </c>
    </row>
    <row r="26" spans="1:5" s="118" customFormat="1" ht="24" hidden="1" customHeight="1">
      <c r="A26" s="128" t="s">
        <v>16</v>
      </c>
      <c r="B26" s="129">
        <v>0</v>
      </c>
      <c r="C26" s="129">
        <v>12502</v>
      </c>
      <c r="D26" s="129">
        <v>12502</v>
      </c>
      <c r="E26" s="131">
        <v>0.11</v>
      </c>
    </row>
    <row r="27" spans="1:5" s="118" customFormat="1" ht="24" hidden="1" customHeight="1">
      <c r="A27" s="128" t="s">
        <v>28</v>
      </c>
      <c r="B27" s="129">
        <v>0</v>
      </c>
      <c r="C27" s="129">
        <v>12375</v>
      </c>
      <c r="D27" s="129">
        <v>12375</v>
      </c>
      <c r="E27" s="131">
        <v>0.11</v>
      </c>
    </row>
    <row r="28" spans="1:5" s="118" customFormat="1" ht="24" hidden="1" customHeight="1">
      <c r="A28" s="128" t="s">
        <v>13</v>
      </c>
      <c r="B28" s="129">
        <v>0</v>
      </c>
      <c r="C28" s="129">
        <v>2871</v>
      </c>
      <c r="D28" s="129">
        <v>2871</v>
      </c>
      <c r="E28" s="131">
        <v>0.02</v>
      </c>
    </row>
    <row r="29" spans="1:5" s="118" customFormat="1" ht="24" hidden="1" customHeight="1">
      <c r="A29" s="133" t="s">
        <v>14</v>
      </c>
      <c r="B29" s="134">
        <v>0</v>
      </c>
      <c r="C29" s="134">
        <v>2418</v>
      </c>
      <c r="D29" s="134">
        <v>2418</v>
      </c>
      <c r="E29" s="131">
        <v>0.02</v>
      </c>
    </row>
    <row r="30" spans="1:5" s="118" customFormat="1" ht="30" customHeight="1" thickBot="1">
      <c r="A30" s="135" t="s">
        <v>29</v>
      </c>
      <c r="B30" s="126">
        <v>132154</v>
      </c>
      <c r="C30" s="126">
        <v>4395</v>
      </c>
      <c r="D30" s="126">
        <v>136549</v>
      </c>
      <c r="E30" s="127">
        <v>1.19</v>
      </c>
    </row>
    <row r="31" spans="1:5" s="118" customFormat="1" ht="30" customHeight="1">
      <c r="A31" s="137" t="s">
        <v>10</v>
      </c>
      <c r="B31" s="129">
        <v>50</v>
      </c>
      <c r="C31" s="129">
        <v>906</v>
      </c>
      <c r="D31" s="129">
        <v>956</v>
      </c>
      <c r="E31" s="131">
        <v>0.01</v>
      </c>
    </row>
    <row r="32" spans="1:5" s="118" customFormat="1" ht="30" customHeight="1" thickBot="1">
      <c r="A32" s="133" t="s">
        <v>15</v>
      </c>
      <c r="B32" s="134">
        <v>132104</v>
      </c>
      <c r="C32" s="134">
        <v>3489</v>
      </c>
      <c r="D32" s="134">
        <v>135593</v>
      </c>
      <c r="E32" s="131">
        <v>1.18</v>
      </c>
    </row>
    <row r="33" spans="1:5" s="118" customFormat="1" ht="30" customHeight="1" thickBot="1">
      <c r="A33" s="135" t="s">
        <v>30</v>
      </c>
      <c r="B33" s="126">
        <v>664</v>
      </c>
      <c r="C33" s="126">
        <v>18392</v>
      </c>
      <c r="D33" s="126">
        <v>19056</v>
      </c>
      <c r="E33" s="127">
        <v>0.17</v>
      </c>
    </row>
    <row r="34" spans="1:5" s="118" customFormat="1" ht="30" customHeight="1">
      <c r="A34" s="137" t="s">
        <v>10</v>
      </c>
      <c r="B34" s="129">
        <v>0</v>
      </c>
      <c r="C34" s="129">
        <v>9363</v>
      </c>
      <c r="D34" s="129">
        <v>9363</v>
      </c>
      <c r="E34" s="131">
        <v>0.08</v>
      </c>
    </row>
    <row r="35" spans="1:5" s="118" customFormat="1" ht="30" customHeight="1" thickBot="1">
      <c r="A35" s="133" t="s">
        <v>15</v>
      </c>
      <c r="B35" s="134">
        <v>664</v>
      </c>
      <c r="C35" s="134">
        <v>9029</v>
      </c>
      <c r="D35" s="134">
        <v>9693</v>
      </c>
      <c r="E35" s="131">
        <v>0.09</v>
      </c>
    </row>
    <row r="36" spans="1:5" s="118" customFormat="1" ht="30" customHeight="1" thickBot="1">
      <c r="A36" s="138" t="s">
        <v>31</v>
      </c>
      <c r="B36" s="126">
        <v>6366877</v>
      </c>
      <c r="C36" s="126">
        <v>5111078</v>
      </c>
      <c r="D36" s="126">
        <v>11477955</v>
      </c>
      <c r="E36" s="127">
        <v>99.99</v>
      </c>
    </row>
    <row r="37" spans="1:5" s="118" customFormat="1" ht="30" customHeight="1" thickBot="1">
      <c r="A37" s="139" t="s">
        <v>32</v>
      </c>
      <c r="B37" s="126">
        <v>0</v>
      </c>
      <c r="C37" s="126">
        <v>1557</v>
      </c>
      <c r="D37" s="126">
        <v>1557</v>
      </c>
      <c r="E37" s="140">
        <v>0.01</v>
      </c>
    </row>
    <row r="38" spans="1:5" s="118" customFormat="1" ht="24" hidden="1" customHeight="1">
      <c r="A38" s="141" t="s">
        <v>33</v>
      </c>
      <c r="B38" s="129">
        <v>0</v>
      </c>
      <c r="C38" s="129">
        <v>1557</v>
      </c>
      <c r="D38" s="129">
        <v>1557</v>
      </c>
      <c r="E38" s="131">
        <v>0.01</v>
      </c>
    </row>
    <row r="39" spans="1:5" s="118" customFormat="1" ht="24" hidden="1" customHeight="1">
      <c r="A39" s="142" t="s">
        <v>34</v>
      </c>
      <c r="B39" s="129">
        <v>0</v>
      </c>
      <c r="C39" s="129">
        <v>0</v>
      </c>
      <c r="D39" s="129">
        <v>0</v>
      </c>
      <c r="E39" s="143">
        <v>0</v>
      </c>
    </row>
    <row r="40" spans="1:5" s="118" customFormat="1" ht="24" hidden="1" customHeight="1">
      <c r="A40" s="128" t="s">
        <v>35</v>
      </c>
      <c r="B40" s="129">
        <v>0</v>
      </c>
      <c r="C40" s="129">
        <v>0</v>
      </c>
      <c r="D40" s="129">
        <v>0</v>
      </c>
      <c r="E40" s="143">
        <v>0</v>
      </c>
    </row>
    <row r="41" spans="1:5" s="118" customFormat="1" ht="24" hidden="1" customHeight="1">
      <c r="A41" s="144" t="s">
        <v>36</v>
      </c>
      <c r="B41" s="134">
        <v>0</v>
      </c>
      <c r="C41" s="134">
        <v>0</v>
      </c>
      <c r="D41" s="134">
        <v>0</v>
      </c>
      <c r="E41" s="143">
        <v>0</v>
      </c>
    </row>
    <row r="42" spans="1:5" s="118" customFormat="1" ht="30" customHeight="1" thickBot="1">
      <c r="A42" s="139" t="s">
        <v>37</v>
      </c>
      <c r="B42" s="145">
        <v>0</v>
      </c>
      <c r="C42" s="145">
        <v>0</v>
      </c>
      <c r="D42" s="145">
        <v>0</v>
      </c>
      <c r="E42" s="146">
        <v>0</v>
      </c>
    </row>
    <row r="43" spans="1:5" s="118" customFormat="1" ht="24" hidden="1" customHeight="1">
      <c r="A43" s="147" t="s">
        <v>38</v>
      </c>
      <c r="B43" s="129">
        <v>0</v>
      </c>
      <c r="C43" s="129">
        <v>0</v>
      </c>
      <c r="D43" s="129">
        <v>0</v>
      </c>
      <c r="E43" s="143">
        <v>0</v>
      </c>
    </row>
    <row r="44" spans="1:5" s="118" customFormat="1" ht="24" hidden="1" customHeight="1">
      <c r="A44" s="148" t="s">
        <v>39</v>
      </c>
      <c r="B44" s="149">
        <v>0</v>
      </c>
      <c r="C44" s="149">
        <v>0</v>
      </c>
      <c r="D44" s="149">
        <v>0</v>
      </c>
      <c r="E44" s="143">
        <v>0</v>
      </c>
    </row>
    <row r="45" spans="1:5" s="118" customFormat="1" ht="24" hidden="1" customHeight="1">
      <c r="A45" s="150" t="s">
        <v>40</v>
      </c>
      <c r="B45" s="151">
        <v>0</v>
      </c>
      <c r="C45" s="151">
        <v>0</v>
      </c>
      <c r="D45" s="151">
        <v>0</v>
      </c>
      <c r="E45" s="143">
        <v>0</v>
      </c>
    </row>
    <row r="46" spans="1:5" s="118" customFormat="1" ht="30" customHeight="1" thickBot="1">
      <c r="A46" s="138" t="s">
        <v>41</v>
      </c>
      <c r="B46" s="126">
        <v>6366877</v>
      </c>
      <c r="C46" s="126">
        <v>5112635</v>
      </c>
      <c r="D46" s="126">
        <v>11479512</v>
      </c>
      <c r="E46" s="127">
        <v>100</v>
      </c>
    </row>
    <row r="47" spans="1:5" ht="21" customHeight="1">
      <c r="A47" s="111" t="s">
        <v>42</v>
      </c>
      <c r="B47" s="152"/>
      <c r="C47" s="152"/>
      <c r="D47" s="152"/>
      <c r="E47" s="153"/>
    </row>
    <row r="48" spans="1:5" ht="15.6" customHeight="1">
      <c r="A48" s="154" t="s">
        <v>43</v>
      </c>
      <c r="B48" s="154"/>
      <c r="C48" s="154"/>
      <c r="D48" s="154"/>
      <c r="E48" s="154"/>
    </row>
    <row r="49" spans="1:5" ht="19.95" customHeight="1">
      <c r="A49" s="154" t="s">
        <v>44</v>
      </c>
      <c r="B49" s="154"/>
      <c r="C49" s="154"/>
      <c r="D49" s="154"/>
      <c r="E49" s="154"/>
    </row>
    <row r="50" spans="1:5">
      <c r="A50" s="154"/>
      <c r="B50" s="154"/>
      <c r="C50" s="154"/>
      <c r="D50" s="154"/>
      <c r="E50" s="154"/>
    </row>
    <row r="51" spans="1:5">
      <c r="A51" s="154"/>
      <c r="B51" s="154"/>
      <c r="C51" s="154"/>
      <c r="D51" s="154"/>
      <c r="E51" s="154"/>
    </row>
    <row r="52" spans="1:5">
      <c r="A52" s="154"/>
      <c r="B52" s="154"/>
      <c r="C52" s="154"/>
      <c r="D52" s="154"/>
      <c r="E52" s="154"/>
    </row>
    <row r="53" spans="1:5">
      <c r="A53" s="154"/>
      <c r="B53" s="154"/>
      <c r="C53" s="154"/>
      <c r="D53" s="154"/>
      <c r="E53" s="154"/>
    </row>
    <row r="54" spans="1:5">
      <c r="A54" s="110"/>
      <c r="B54" s="154"/>
      <c r="C54" s="154"/>
      <c r="D54" s="154"/>
      <c r="E54" s="154"/>
    </row>
    <row r="55" spans="1:5" ht="28.2">
      <c r="A55" s="182" t="s">
        <v>45</v>
      </c>
      <c r="B55" s="182"/>
      <c r="C55" s="182"/>
      <c r="D55" s="182"/>
      <c r="E55" s="182"/>
    </row>
    <row r="56" spans="1:5" ht="28.8" thickBot="1">
      <c r="A56" s="110"/>
      <c r="B56" s="155"/>
      <c r="C56" s="155"/>
      <c r="D56" s="184" t="s">
        <v>46</v>
      </c>
      <c r="E56" s="184"/>
    </row>
    <row r="57" spans="1:5" ht="41.4" customHeight="1">
      <c r="A57" s="176" t="s">
        <v>47</v>
      </c>
      <c r="B57" s="177"/>
      <c r="C57" s="156" t="s">
        <v>7</v>
      </c>
      <c r="D57" s="157" t="s">
        <v>48</v>
      </c>
      <c r="E57" s="158" t="s">
        <v>3</v>
      </c>
    </row>
    <row r="58" spans="1:5" ht="35.4" customHeight="1">
      <c r="A58" s="178" t="s">
        <v>49</v>
      </c>
      <c r="B58" s="159" t="s">
        <v>50</v>
      </c>
      <c r="C58" s="160">
        <f>B46</f>
        <v>6366877</v>
      </c>
      <c r="D58" s="160">
        <f>C46</f>
        <v>5112635</v>
      </c>
      <c r="E58" s="161">
        <f>C58+D58</f>
        <v>11479512</v>
      </c>
    </row>
    <row r="59" spans="1:5" ht="35.4" customHeight="1">
      <c r="A59" s="179"/>
      <c r="B59" s="159" t="s">
        <v>51</v>
      </c>
      <c r="C59" s="162">
        <f>(C58/$E$58)*100</f>
        <v>55.46295870416791</v>
      </c>
      <c r="D59" s="162">
        <f>(D58/$E$58)*100</f>
        <v>44.537041295832083</v>
      </c>
      <c r="E59" s="163">
        <f>(E58/$E$58)*100</f>
        <v>100</v>
      </c>
    </row>
    <row r="60" spans="1:5" ht="35.4" customHeight="1">
      <c r="A60" s="178" t="s">
        <v>52</v>
      </c>
      <c r="B60" s="159" t="s">
        <v>50</v>
      </c>
      <c r="C60" s="160">
        <v>6512933</v>
      </c>
      <c r="D60" s="160">
        <v>5390443</v>
      </c>
      <c r="E60" s="161">
        <v>11903376</v>
      </c>
    </row>
    <row r="61" spans="1:5" ht="35.4" customHeight="1">
      <c r="A61" s="179"/>
      <c r="B61" s="164" t="s">
        <v>51</v>
      </c>
      <c r="C61" s="162">
        <v>54.715006902243537</v>
      </c>
      <c r="D61" s="162">
        <v>45.28499309775647</v>
      </c>
      <c r="E61" s="163">
        <v>100</v>
      </c>
    </row>
    <row r="62" spans="1:5" ht="35.4" customHeight="1">
      <c r="A62" s="178" t="s">
        <v>53</v>
      </c>
      <c r="B62" s="165" t="s">
        <v>54</v>
      </c>
      <c r="C62" s="166">
        <f>C58-C60</f>
        <v>-146056</v>
      </c>
      <c r="D62" s="166">
        <f>D58-D60</f>
        <v>-277808</v>
      </c>
      <c r="E62" s="167">
        <f>E58-E60</f>
        <v>-423864</v>
      </c>
    </row>
    <row r="63" spans="1:5" ht="35.4" customHeight="1" thickBot="1">
      <c r="A63" s="180"/>
      <c r="B63" s="168" t="s">
        <v>55</v>
      </c>
      <c r="C63" s="169">
        <f>(C62/C60)*100</f>
        <v>-2.242553393378989</v>
      </c>
      <c r="D63" s="169">
        <f>(D62/D60)*100</f>
        <v>-5.1537137114704672</v>
      </c>
      <c r="E63" s="170">
        <f>(E62/E60)*100</f>
        <v>-3.5608721424913408</v>
      </c>
    </row>
    <row r="64" spans="1:5" ht="16.95" customHeight="1">
      <c r="A64" s="110"/>
      <c r="B64" s="171"/>
      <c r="C64" s="171"/>
      <c r="D64" s="171"/>
      <c r="E64" s="171"/>
    </row>
    <row r="65" spans="1:5" ht="32.4" customHeight="1">
      <c r="A65" s="172"/>
      <c r="B65" s="173"/>
      <c r="C65" s="173"/>
      <c r="D65" s="173"/>
      <c r="E65" s="17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B1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5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5" t="s">
        <v>56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57</v>
      </c>
    </row>
    <row r="5" spans="1:7" s="15" customFormat="1" ht="22.2">
      <c r="A5" s="12" t="s">
        <v>58</v>
      </c>
      <c r="B5" s="187" t="s">
        <v>59</v>
      </c>
      <c r="C5" s="188"/>
      <c r="D5" s="189" t="s">
        <v>52</v>
      </c>
      <c r="E5" s="190"/>
      <c r="F5" s="13" t="s">
        <v>60</v>
      </c>
      <c r="G5" s="14"/>
    </row>
    <row r="6" spans="1:7" s="15" customFormat="1" ht="16.8" thickBot="1">
      <c r="A6" s="16"/>
      <c r="B6" s="17" t="s">
        <v>61</v>
      </c>
      <c r="C6" s="18" t="s">
        <v>62</v>
      </c>
      <c r="D6" s="17" t="s">
        <v>61</v>
      </c>
      <c r="E6" s="19" t="s">
        <v>62</v>
      </c>
      <c r="F6" s="20" t="s">
        <v>63</v>
      </c>
      <c r="G6" s="21" t="s">
        <v>64</v>
      </c>
    </row>
    <row r="7" spans="1:7" s="15" customFormat="1" ht="24" customHeight="1" thickBot="1">
      <c r="A7" s="22" t="s">
        <v>65</v>
      </c>
      <c r="B7" s="23">
        <v>651143</v>
      </c>
      <c r="C7" s="24">
        <v>5.67</v>
      </c>
      <c r="D7" s="23">
        <v>454570</v>
      </c>
      <c r="E7" s="24">
        <v>3.82</v>
      </c>
      <c r="F7" s="25">
        <f t="shared" ref="F7:F46" si="0">B7-D7</f>
        <v>196573</v>
      </c>
      <c r="G7" s="26">
        <f t="shared" ref="G7:G38" si="1">(F7/D7)*100</f>
        <v>43.243724838858697</v>
      </c>
    </row>
    <row r="8" spans="1:7" s="15" customFormat="1" ht="24" customHeight="1">
      <c r="A8" s="27" t="s">
        <v>21</v>
      </c>
      <c r="B8" s="28">
        <v>335537</v>
      </c>
      <c r="C8" s="29">
        <v>2.92</v>
      </c>
      <c r="D8" s="28">
        <v>291584</v>
      </c>
      <c r="E8" s="29">
        <v>2.4500000000000002</v>
      </c>
      <c r="F8" s="30">
        <f t="shared" si="0"/>
        <v>43953</v>
      </c>
      <c r="G8" s="31">
        <f t="shared" si="1"/>
        <v>15.073872366110624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3868</v>
      </c>
      <c r="E9" s="29">
        <v>0.03</v>
      </c>
      <c r="F9" s="35">
        <f t="shared" si="0"/>
        <v>-3868</v>
      </c>
      <c r="G9" s="31">
        <f t="shared" si="1"/>
        <v>-100</v>
      </c>
    </row>
    <row r="10" spans="1:7" s="15" customFormat="1" ht="24" customHeight="1">
      <c r="A10" s="32" t="s">
        <v>12</v>
      </c>
      <c r="B10" s="33">
        <v>298364</v>
      </c>
      <c r="C10" s="36">
        <v>2.6</v>
      </c>
      <c r="D10" s="33">
        <v>275417</v>
      </c>
      <c r="E10" s="36">
        <v>2.31</v>
      </c>
      <c r="F10" s="35">
        <f t="shared" si="0"/>
        <v>22947</v>
      </c>
      <c r="G10" s="37">
        <f t="shared" si="1"/>
        <v>8.3317297044118561</v>
      </c>
    </row>
    <row r="11" spans="1:7" s="15" customFormat="1" ht="24" customHeight="1">
      <c r="A11" s="32" t="s">
        <v>66</v>
      </c>
      <c r="B11" s="33">
        <v>94</v>
      </c>
      <c r="C11" s="34">
        <v>0</v>
      </c>
      <c r="D11" s="33">
        <v>8163</v>
      </c>
      <c r="E11" s="36">
        <v>7.0000000000000007E-2</v>
      </c>
      <c r="F11" s="35">
        <f t="shared" si="0"/>
        <v>-8069</v>
      </c>
      <c r="G11" s="38">
        <f t="shared" si="1"/>
        <v>-98.848462575033693</v>
      </c>
    </row>
    <row r="12" spans="1:7" s="15" customFormat="1" ht="24" customHeight="1">
      <c r="A12" s="32" t="s">
        <v>14</v>
      </c>
      <c r="B12" s="33">
        <v>37079</v>
      </c>
      <c r="C12" s="36">
        <v>0.32</v>
      </c>
      <c r="D12" s="33">
        <v>4136</v>
      </c>
      <c r="E12" s="36">
        <v>0.04</v>
      </c>
      <c r="F12" s="35">
        <f t="shared" si="0"/>
        <v>32943</v>
      </c>
      <c r="G12" s="37">
        <f t="shared" si="1"/>
        <v>796.49419729206966</v>
      </c>
    </row>
    <row r="13" spans="1:7" s="15" customFormat="1" ht="24" customHeight="1">
      <c r="A13" s="32" t="s">
        <v>67</v>
      </c>
      <c r="B13" s="33">
        <v>315606</v>
      </c>
      <c r="C13" s="36">
        <v>2.75</v>
      </c>
      <c r="D13" s="33">
        <v>162986</v>
      </c>
      <c r="E13" s="36">
        <v>1.37</v>
      </c>
      <c r="F13" s="35">
        <f t="shared" si="0"/>
        <v>152620</v>
      </c>
      <c r="G13" s="37">
        <f t="shared" si="1"/>
        <v>93.639944535113457</v>
      </c>
    </row>
    <row r="14" spans="1:7" s="15" customFormat="1" ht="24" customHeight="1">
      <c r="A14" s="32" t="s">
        <v>68</v>
      </c>
      <c r="B14" s="33">
        <v>158907</v>
      </c>
      <c r="C14" s="36">
        <v>1.39</v>
      </c>
      <c r="D14" s="33">
        <v>92246</v>
      </c>
      <c r="E14" s="36">
        <v>0.78</v>
      </c>
      <c r="F14" s="35">
        <f t="shared" si="0"/>
        <v>66661</v>
      </c>
      <c r="G14" s="39">
        <f t="shared" si="1"/>
        <v>72.264380027318253</v>
      </c>
    </row>
    <row r="15" spans="1:7" s="15" customFormat="1" ht="24" customHeight="1">
      <c r="A15" s="32" t="s">
        <v>69</v>
      </c>
      <c r="B15" s="33">
        <v>156073</v>
      </c>
      <c r="C15" s="36">
        <v>1.36</v>
      </c>
      <c r="D15" s="33">
        <v>69904</v>
      </c>
      <c r="E15" s="36">
        <v>0.59</v>
      </c>
      <c r="F15" s="35">
        <f t="shared" si="0"/>
        <v>86169</v>
      </c>
      <c r="G15" s="39">
        <f t="shared" si="1"/>
        <v>123.26762417029069</v>
      </c>
    </row>
    <row r="16" spans="1:7" s="15" customFormat="1" ht="24" customHeight="1">
      <c r="A16" s="32" t="s">
        <v>13</v>
      </c>
      <c r="B16" s="33">
        <v>220</v>
      </c>
      <c r="C16" s="34">
        <v>0</v>
      </c>
      <c r="D16" s="33">
        <v>329</v>
      </c>
      <c r="E16" s="34">
        <v>0</v>
      </c>
      <c r="F16" s="35">
        <f t="shared" si="0"/>
        <v>-109</v>
      </c>
      <c r="G16" s="38">
        <f t="shared" si="1"/>
        <v>-33.130699088145896</v>
      </c>
    </row>
    <row r="17" spans="1:7" s="15" customFormat="1" ht="24" customHeight="1" thickBot="1">
      <c r="A17" s="40" t="s">
        <v>14</v>
      </c>
      <c r="B17" s="41">
        <v>406</v>
      </c>
      <c r="C17" s="34">
        <v>0</v>
      </c>
      <c r="D17" s="41">
        <v>507</v>
      </c>
      <c r="E17" s="34">
        <v>0</v>
      </c>
      <c r="F17" s="42">
        <f t="shared" si="0"/>
        <v>-101</v>
      </c>
      <c r="G17" s="38">
        <f t="shared" si="1"/>
        <v>-19.92110453648915</v>
      </c>
    </row>
    <row r="18" spans="1:7" s="15" customFormat="1" ht="24" customHeight="1" thickBot="1">
      <c r="A18" s="22" t="s">
        <v>70</v>
      </c>
      <c r="B18" s="23">
        <v>10671207</v>
      </c>
      <c r="C18" s="24">
        <v>92.96</v>
      </c>
      <c r="D18" s="23">
        <v>11297489</v>
      </c>
      <c r="E18" s="24">
        <v>94.91</v>
      </c>
      <c r="F18" s="25">
        <f t="shared" si="0"/>
        <v>-626282</v>
      </c>
      <c r="G18" s="26">
        <f t="shared" si="1"/>
        <v>-5.5435504296574223</v>
      </c>
    </row>
    <row r="19" spans="1:7" s="15" customFormat="1" ht="24" customHeight="1">
      <c r="A19" s="27" t="s">
        <v>21</v>
      </c>
      <c r="B19" s="28">
        <v>10641041</v>
      </c>
      <c r="C19" s="29">
        <v>92.7</v>
      </c>
      <c r="D19" s="28">
        <v>11206252</v>
      </c>
      <c r="E19" s="29">
        <v>94.14</v>
      </c>
      <c r="F19" s="43">
        <f t="shared" si="0"/>
        <v>-565211</v>
      </c>
      <c r="G19" s="37">
        <f t="shared" si="1"/>
        <v>-5.0437113140057885</v>
      </c>
    </row>
    <row r="20" spans="1:7" s="15" customFormat="1" ht="24" customHeight="1">
      <c r="A20" s="32" t="s">
        <v>71</v>
      </c>
      <c r="B20" s="33">
        <v>1117798</v>
      </c>
      <c r="C20" s="36">
        <v>9.74</v>
      </c>
      <c r="D20" s="33">
        <v>1222768</v>
      </c>
      <c r="E20" s="36">
        <v>10.27</v>
      </c>
      <c r="F20" s="30">
        <f t="shared" si="0"/>
        <v>-104970</v>
      </c>
      <c r="G20" s="37">
        <f t="shared" si="1"/>
        <v>-8.5846211219135604</v>
      </c>
    </row>
    <row r="21" spans="1:7" s="15" customFormat="1" ht="24" customHeight="1">
      <c r="A21" s="32" t="s">
        <v>23</v>
      </c>
      <c r="B21" s="33">
        <v>8789875</v>
      </c>
      <c r="C21" s="36">
        <v>76.569999999999993</v>
      </c>
      <c r="D21" s="33">
        <v>9303849</v>
      </c>
      <c r="E21" s="36">
        <v>78.16</v>
      </c>
      <c r="F21" s="35">
        <f t="shared" si="0"/>
        <v>-513974</v>
      </c>
      <c r="G21" s="37">
        <f t="shared" si="1"/>
        <v>-5.5243157966127781</v>
      </c>
    </row>
    <row r="22" spans="1:7" s="15" customFormat="1" ht="24" customHeight="1">
      <c r="A22" s="32" t="s">
        <v>24</v>
      </c>
      <c r="B22" s="33">
        <v>60999</v>
      </c>
      <c r="C22" s="36">
        <v>0.53</v>
      </c>
      <c r="D22" s="33">
        <v>132099</v>
      </c>
      <c r="E22" s="36">
        <v>1.1100000000000001</v>
      </c>
      <c r="F22" s="35">
        <f t="shared" si="0"/>
        <v>-71100</v>
      </c>
      <c r="G22" s="37">
        <f t="shared" si="1"/>
        <v>-53.823268911952404</v>
      </c>
    </row>
    <row r="23" spans="1:7" s="15" customFormat="1" ht="24" customHeight="1">
      <c r="A23" s="32" t="s">
        <v>25</v>
      </c>
      <c r="B23" s="33">
        <v>340664</v>
      </c>
      <c r="C23" s="36">
        <v>2.97</v>
      </c>
      <c r="D23" s="33">
        <v>281776</v>
      </c>
      <c r="E23" s="36">
        <v>2.37</v>
      </c>
      <c r="F23" s="35">
        <f t="shared" si="0"/>
        <v>58888</v>
      </c>
      <c r="G23" s="37">
        <f t="shared" si="1"/>
        <v>20.898870024416556</v>
      </c>
    </row>
    <row r="24" spans="1:7" s="15" customFormat="1" ht="24" customHeight="1">
      <c r="A24" s="32" t="s">
        <v>26</v>
      </c>
      <c r="B24" s="33">
        <v>331705</v>
      </c>
      <c r="C24" s="36">
        <v>2.89</v>
      </c>
      <c r="D24" s="33">
        <v>265760</v>
      </c>
      <c r="E24" s="36">
        <v>2.23</v>
      </c>
      <c r="F24" s="35">
        <f t="shared" si="0"/>
        <v>65945</v>
      </c>
      <c r="G24" s="37">
        <f t="shared" si="1"/>
        <v>24.813741721854303</v>
      </c>
    </row>
    <row r="25" spans="1:7" s="15" customFormat="1" ht="24" customHeight="1">
      <c r="A25" s="32" t="s">
        <v>27</v>
      </c>
      <c r="B25" s="33">
        <v>30166</v>
      </c>
      <c r="C25" s="36">
        <v>0.26</v>
      </c>
      <c r="D25" s="33">
        <v>91237</v>
      </c>
      <c r="E25" s="36">
        <v>0.77</v>
      </c>
      <c r="F25" s="35">
        <f t="shared" si="0"/>
        <v>-61071</v>
      </c>
      <c r="G25" s="37">
        <f t="shared" si="1"/>
        <v>-66.936659469294256</v>
      </c>
    </row>
    <row r="26" spans="1:7" s="15" customFormat="1" ht="24" customHeight="1">
      <c r="A26" s="32" t="s">
        <v>72</v>
      </c>
      <c r="B26" s="33">
        <v>12502</v>
      </c>
      <c r="C26" s="36">
        <v>0.11</v>
      </c>
      <c r="D26" s="33">
        <v>42048</v>
      </c>
      <c r="E26" s="36">
        <v>0.35</v>
      </c>
      <c r="F26" s="35">
        <f t="shared" si="0"/>
        <v>-29546</v>
      </c>
      <c r="G26" s="37">
        <f t="shared" si="1"/>
        <v>-70.267313546423139</v>
      </c>
    </row>
    <row r="27" spans="1:7" s="15" customFormat="1" ht="24" customHeight="1">
      <c r="A27" s="32" t="s">
        <v>69</v>
      </c>
      <c r="B27" s="33">
        <v>12375</v>
      </c>
      <c r="C27" s="36">
        <v>0.11</v>
      </c>
      <c r="D27" s="33">
        <v>41783</v>
      </c>
      <c r="E27" s="36">
        <v>0.35</v>
      </c>
      <c r="F27" s="35">
        <f t="shared" si="0"/>
        <v>-29408</v>
      </c>
      <c r="G27" s="37">
        <f t="shared" si="1"/>
        <v>-70.382691525261464</v>
      </c>
    </row>
    <row r="28" spans="1:7" s="15" customFormat="1" ht="24" customHeight="1">
      <c r="A28" s="32" t="s">
        <v>13</v>
      </c>
      <c r="B28" s="33">
        <v>2871</v>
      </c>
      <c r="C28" s="36">
        <v>0.02</v>
      </c>
      <c r="D28" s="33">
        <v>4452</v>
      </c>
      <c r="E28" s="36">
        <v>0.04</v>
      </c>
      <c r="F28" s="35">
        <f t="shared" si="0"/>
        <v>-1581</v>
      </c>
      <c r="G28" s="44">
        <f t="shared" si="1"/>
        <v>-35.512129380053906</v>
      </c>
    </row>
    <row r="29" spans="1:7" s="15" customFormat="1" ht="24" customHeight="1" thickBot="1">
      <c r="A29" s="40" t="s">
        <v>14</v>
      </c>
      <c r="B29" s="45">
        <v>2418</v>
      </c>
      <c r="C29" s="36">
        <v>0.02</v>
      </c>
      <c r="D29" s="45">
        <v>2954</v>
      </c>
      <c r="E29" s="36">
        <v>0.03</v>
      </c>
      <c r="F29" s="42">
        <f t="shared" si="0"/>
        <v>-536</v>
      </c>
      <c r="G29" s="44">
        <f t="shared" si="1"/>
        <v>-18.14488828706838</v>
      </c>
    </row>
    <row r="30" spans="1:7" s="15" customFormat="1" ht="24" customHeight="1" thickBot="1">
      <c r="A30" s="22" t="s">
        <v>73</v>
      </c>
      <c r="B30" s="23">
        <v>136549</v>
      </c>
      <c r="C30" s="24">
        <v>1.19</v>
      </c>
      <c r="D30" s="23">
        <v>140436</v>
      </c>
      <c r="E30" s="24">
        <v>1.18</v>
      </c>
      <c r="F30" s="25">
        <f t="shared" si="0"/>
        <v>-3887</v>
      </c>
      <c r="G30" s="26">
        <f t="shared" si="1"/>
        <v>-2.7678088239482754</v>
      </c>
    </row>
    <row r="31" spans="1:7" s="15" customFormat="1" ht="24" customHeight="1">
      <c r="A31" s="27" t="s">
        <v>21</v>
      </c>
      <c r="B31" s="28">
        <v>956</v>
      </c>
      <c r="C31" s="46">
        <v>0.01</v>
      </c>
      <c r="D31" s="28">
        <v>540</v>
      </c>
      <c r="E31" s="46">
        <v>0</v>
      </c>
      <c r="F31" s="30">
        <f t="shared" si="0"/>
        <v>416</v>
      </c>
      <c r="G31" s="47">
        <f t="shared" si="1"/>
        <v>77.037037037037038</v>
      </c>
    </row>
    <row r="32" spans="1:7" s="15" customFormat="1" ht="24" customHeight="1" thickBot="1">
      <c r="A32" s="40" t="s">
        <v>67</v>
      </c>
      <c r="B32" s="48">
        <v>135593</v>
      </c>
      <c r="C32" s="49">
        <v>1.18</v>
      </c>
      <c r="D32" s="48">
        <v>139896</v>
      </c>
      <c r="E32" s="49">
        <v>1.18</v>
      </c>
      <c r="F32" s="35">
        <f t="shared" si="0"/>
        <v>-4303</v>
      </c>
      <c r="G32" s="47">
        <f t="shared" si="1"/>
        <v>-3.0758563504317493</v>
      </c>
    </row>
    <row r="33" spans="1:7" s="15" customFormat="1" ht="24" customHeight="1" thickBot="1">
      <c r="A33" s="22" t="s">
        <v>74</v>
      </c>
      <c r="B33" s="23">
        <v>19056</v>
      </c>
      <c r="C33" s="24">
        <v>0.17</v>
      </c>
      <c r="D33" s="23">
        <v>9912</v>
      </c>
      <c r="E33" s="24">
        <v>0.08</v>
      </c>
      <c r="F33" s="25">
        <f t="shared" si="0"/>
        <v>9144</v>
      </c>
      <c r="G33" s="26">
        <f t="shared" si="1"/>
        <v>92.25181598062953</v>
      </c>
    </row>
    <row r="34" spans="1:7" s="15" customFormat="1" ht="24" customHeight="1">
      <c r="A34" s="27" t="s">
        <v>21</v>
      </c>
      <c r="B34" s="28">
        <v>9363</v>
      </c>
      <c r="C34" s="29">
        <v>0.08</v>
      </c>
      <c r="D34" s="28">
        <v>6057</v>
      </c>
      <c r="E34" s="29">
        <v>0.05</v>
      </c>
      <c r="F34" s="35">
        <f t="shared" si="0"/>
        <v>3306</v>
      </c>
      <c r="G34" s="31">
        <f t="shared" si="1"/>
        <v>54.581475978207031</v>
      </c>
    </row>
    <row r="35" spans="1:7" s="15" customFormat="1" ht="24" customHeight="1" thickBot="1">
      <c r="A35" s="40" t="s">
        <v>27</v>
      </c>
      <c r="B35" s="48">
        <v>9693</v>
      </c>
      <c r="C35" s="36">
        <v>0.09</v>
      </c>
      <c r="D35" s="48">
        <v>3855</v>
      </c>
      <c r="E35" s="36">
        <v>0.03</v>
      </c>
      <c r="F35" s="35">
        <f t="shared" si="0"/>
        <v>5838</v>
      </c>
      <c r="G35" s="47">
        <f t="shared" si="1"/>
        <v>151.43968871595331</v>
      </c>
    </row>
    <row r="36" spans="1:7" s="15" customFormat="1" ht="24" customHeight="1" thickBot="1">
      <c r="A36" s="50" t="s">
        <v>75</v>
      </c>
      <c r="B36" s="23">
        <v>11477955</v>
      </c>
      <c r="C36" s="24">
        <v>99.99</v>
      </c>
      <c r="D36" s="23">
        <v>11902407</v>
      </c>
      <c r="E36" s="24">
        <v>99.99</v>
      </c>
      <c r="F36" s="25">
        <f t="shared" si="0"/>
        <v>-424452</v>
      </c>
      <c r="G36" s="26">
        <f t="shared" si="1"/>
        <v>-3.5661022178119097</v>
      </c>
    </row>
    <row r="37" spans="1:7" s="54" customFormat="1" ht="24" customHeight="1" thickBot="1">
      <c r="A37" s="51" t="s">
        <v>32</v>
      </c>
      <c r="B37" s="52">
        <v>1557</v>
      </c>
      <c r="C37" s="53">
        <v>0.01</v>
      </c>
      <c r="D37" s="52">
        <v>969</v>
      </c>
      <c r="E37" s="53">
        <v>0.01</v>
      </c>
      <c r="F37" s="25">
        <f t="shared" si="0"/>
        <v>588</v>
      </c>
      <c r="G37" s="26">
        <f t="shared" si="1"/>
        <v>60.681114551083596</v>
      </c>
    </row>
    <row r="38" spans="1:7" s="15" customFormat="1" ht="24" customHeight="1">
      <c r="A38" s="55" t="s">
        <v>76</v>
      </c>
      <c r="B38" s="56">
        <v>1557</v>
      </c>
      <c r="C38" s="57">
        <v>0.01</v>
      </c>
      <c r="D38" s="56">
        <v>969</v>
      </c>
      <c r="E38" s="57">
        <v>0.01</v>
      </c>
      <c r="F38" s="30">
        <f t="shared" si="0"/>
        <v>588</v>
      </c>
      <c r="G38" s="31">
        <f t="shared" si="1"/>
        <v>60.681114551083596</v>
      </c>
    </row>
    <row r="39" spans="1:7" s="15" customFormat="1" ht="24" customHeight="1">
      <c r="A39" s="32" t="s">
        <v>77</v>
      </c>
      <c r="B39" s="33">
        <v>0</v>
      </c>
      <c r="C39" s="58">
        <v>0</v>
      </c>
      <c r="D39" s="33">
        <v>0</v>
      </c>
      <c r="E39" s="58">
        <v>0</v>
      </c>
      <c r="F39" s="35">
        <f t="shared" si="0"/>
        <v>0</v>
      </c>
      <c r="G39" s="59">
        <v>0</v>
      </c>
    </row>
    <row r="40" spans="1:7" s="15" customFormat="1" ht="24" customHeight="1">
      <c r="A40" s="55" t="s">
        <v>78</v>
      </c>
      <c r="B40" s="33">
        <v>0</v>
      </c>
      <c r="C40" s="58">
        <v>0</v>
      </c>
      <c r="D40" s="33">
        <v>0</v>
      </c>
      <c r="E40" s="58">
        <v>0</v>
      </c>
      <c r="F40" s="42">
        <f t="shared" si="0"/>
        <v>0</v>
      </c>
      <c r="G40" s="59">
        <v>0</v>
      </c>
    </row>
    <row r="41" spans="1:7" s="15" customFormat="1" ht="24" customHeight="1" thickBot="1">
      <c r="A41" s="40" t="s">
        <v>79</v>
      </c>
      <c r="B41" s="45">
        <v>0</v>
      </c>
      <c r="C41" s="60">
        <v>0</v>
      </c>
      <c r="D41" s="45">
        <v>0</v>
      </c>
      <c r="E41" s="60">
        <v>0</v>
      </c>
      <c r="F41" s="45">
        <f t="shared" si="0"/>
        <v>0</v>
      </c>
      <c r="G41" s="59">
        <v>0</v>
      </c>
    </row>
    <row r="42" spans="1:7" s="15" customFormat="1" ht="24" customHeight="1" thickBot="1">
      <c r="A42" s="22" t="s">
        <v>80</v>
      </c>
      <c r="B42" s="23">
        <v>0</v>
      </c>
      <c r="C42" s="61">
        <v>0</v>
      </c>
      <c r="D42" s="23">
        <v>0</v>
      </c>
      <c r="E42" s="61">
        <v>0</v>
      </c>
      <c r="F42" s="25">
        <f t="shared" si="0"/>
        <v>0</v>
      </c>
      <c r="G42" s="62">
        <f>C42-E42</f>
        <v>0</v>
      </c>
    </row>
    <row r="43" spans="1:7" s="15" customFormat="1" ht="24" customHeight="1">
      <c r="A43" s="27" t="s">
        <v>71</v>
      </c>
      <c r="B43" s="63">
        <v>0</v>
      </c>
      <c r="C43" s="64">
        <v>0</v>
      </c>
      <c r="D43" s="63">
        <v>0</v>
      </c>
      <c r="E43" s="64">
        <v>0</v>
      </c>
      <c r="F43" s="35">
        <f t="shared" si="0"/>
        <v>0</v>
      </c>
      <c r="G43" s="59">
        <v>0</v>
      </c>
    </row>
    <row r="44" spans="1:7" s="15" customFormat="1" ht="24" customHeight="1">
      <c r="A44" s="32" t="s">
        <v>81</v>
      </c>
      <c r="B44" s="33">
        <v>0</v>
      </c>
      <c r="C44" s="58">
        <v>0</v>
      </c>
      <c r="D44" s="33">
        <v>0</v>
      </c>
      <c r="E44" s="58">
        <v>0</v>
      </c>
      <c r="F44" s="35">
        <f t="shared" si="0"/>
        <v>0</v>
      </c>
      <c r="G44" s="59">
        <v>0</v>
      </c>
    </row>
    <row r="45" spans="1:7" s="15" customFormat="1" ht="24" customHeight="1" thickBot="1">
      <c r="A45" s="65" t="s">
        <v>82</v>
      </c>
      <c r="B45" s="48">
        <v>0</v>
      </c>
      <c r="C45" s="60">
        <v>0</v>
      </c>
      <c r="D45" s="48">
        <v>0</v>
      </c>
      <c r="E45" s="60">
        <v>0</v>
      </c>
      <c r="F45" s="35">
        <f t="shared" si="0"/>
        <v>0</v>
      </c>
      <c r="G45" s="59">
        <v>0</v>
      </c>
    </row>
    <row r="46" spans="1:7" s="15" customFormat="1" ht="24" customHeight="1" thickBot="1">
      <c r="A46" s="66" t="s">
        <v>83</v>
      </c>
      <c r="B46" s="23">
        <v>11479512</v>
      </c>
      <c r="C46" s="24">
        <v>100</v>
      </c>
      <c r="D46" s="23">
        <v>11903376</v>
      </c>
      <c r="E46" s="24">
        <v>100</v>
      </c>
      <c r="F46" s="25">
        <f t="shared" si="0"/>
        <v>-423864</v>
      </c>
      <c r="G46" s="26">
        <f>(F46/D46)*100</f>
        <v>-3.5608721424913408</v>
      </c>
    </row>
    <row r="47" spans="1:7" s="72" customFormat="1">
      <c r="A47" s="67" t="s">
        <v>84</v>
      </c>
      <c r="B47" s="68"/>
      <c r="C47" s="68"/>
      <c r="D47" s="69"/>
      <c r="E47" s="70"/>
      <c r="F47" s="68"/>
      <c r="G47" s="71"/>
    </row>
    <row r="48" spans="1:7" s="72" customFormat="1">
      <c r="A48" s="73"/>
      <c r="B48" s="73"/>
      <c r="C48" s="73"/>
      <c r="D48" s="74"/>
      <c r="E48" s="74"/>
      <c r="F48" s="73"/>
      <c r="G48" s="71"/>
    </row>
    <row r="49" spans="1:7" s="72" customFormat="1">
      <c r="A49" s="191"/>
      <c r="B49" s="191"/>
      <c r="C49" s="191"/>
      <c r="D49" s="191"/>
      <c r="E49" s="191"/>
      <c r="F49" s="191"/>
      <c r="G49" s="71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K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47" width="8.6328125" style="80"/>
    <col min="48" max="48" width="8.6328125" style="77"/>
    <col min="49" max="50" width="11.81640625" style="78" customWidth="1"/>
    <col min="51" max="51" width="11.81640625" style="79" customWidth="1"/>
    <col min="52" max="54" width="8.6328125" style="78"/>
    <col min="55" max="57" width="8.6328125" style="80"/>
    <col min="58" max="58" width="10.54296875" style="80" customWidth="1"/>
    <col min="59" max="59" width="10.453125" style="80" customWidth="1"/>
    <col min="60" max="60" width="9.54296875" style="80" customWidth="1"/>
    <col min="61" max="16384" width="8.6328125" style="80"/>
  </cols>
  <sheetData>
    <row r="1" spans="1:63" ht="28.2">
      <c r="A1" s="192" t="s">
        <v>85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76"/>
      <c r="AY1" s="79" t="s">
        <v>86</v>
      </c>
      <c r="BB1" s="78" t="s">
        <v>87</v>
      </c>
    </row>
    <row r="2" spans="1:63" ht="19.95" customHeight="1">
      <c r="AV2" s="76" t="s">
        <v>88</v>
      </c>
      <c r="AW2" s="81" t="s">
        <v>89</v>
      </c>
      <c r="AX2" s="78" t="s">
        <v>90</v>
      </c>
      <c r="AY2" s="79" t="s">
        <v>91</v>
      </c>
      <c r="AZ2" s="81" t="s">
        <v>89</v>
      </c>
      <c r="BA2" s="78" t="s">
        <v>90</v>
      </c>
      <c r="BB2" s="78" t="s">
        <v>91</v>
      </c>
    </row>
    <row r="3" spans="1:63" ht="19.95" customHeight="1">
      <c r="AV3" s="77" t="s">
        <v>92</v>
      </c>
      <c r="AW3" s="78">
        <v>12523956</v>
      </c>
      <c r="AX3" s="78">
        <v>11373881</v>
      </c>
      <c r="AY3" s="79">
        <v>704021</v>
      </c>
      <c r="AZ3" s="78">
        <v>12523.956</v>
      </c>
      <c r="BA3" s="78">
        <v>11373.880999999999</v>
      </c>
      <c r="BB3" s="78">
        <v>704.02099999999996</v>
      </c>
      <c r="BC3" s="77" t="s">
        <v>93</v>
      </c>
      <c r="BE3" s="82" t="s">
        <v>94</v>
      </c>
      <c r="BF3" s="83">
        <v>1235735</v>
      </c>
      <c r="BG3" s="84">
        <v>1149087</v>
      </c>
      <c r="BH3" s="85">
        <v>86103</v>
      </c>
      <c r="BI3" s="84">
        <f t="shared" ref="BI3:BK34" si="0">BF3/1000</f>
        <v>1235.7349999999999</v>
      </c>
      <c r="BJ3" s="84">
        <f t="shared" si="0"/>
        <v>1149.087</v>
      </c>
      <c r="BK3" s="84">
        <f t="shared" si="0"/>
        <v>86.102999999999994</v>
      </c>
    </row>
    <row r="4" spans="1:63" ht="19.95" customHeight="1">
      <c r="AV4" s="77" t="s">
        <v>95</v>
      </c>
      <c r="AW4" s="78">
        <v>9020115</v>
      </c>
      <c r="AX4" s="78">
        <v>8459595</v>
      </c>
      <c r="AY4" s="79">
        <v>347741</v>
      </c>
      <c r="AZ4" s="78">
        <v>9020.1149999999998</v>
      </c>
      <c r="BA4" s="78">
        <v>8459.5949999999993</v>
      </c>
      <c r="BB4" s="78">
        <v>347.74099999999999</v>
      </c>
      <c r="BC4" s="77"/>
      <c r="BE4" s="82" t="s">
        <v>96</v>
      </c>
      <c r="BF4" s="83">
        <v>1577800</v>
      </c>
      <c r="BG4" s="84">
        <v>1311254</v>
      </c>
      <c r="BH4" s="85">
        <v>261223</v>
      </c>
      <c r="BI4" s="84">
        <f t="shared" si="0"/>
        <v>1577.8</v>
      </c>
      <c r="BJ4" s="84">
        <f t="shared" si="0"/>
        <v>1311.2539999999999</v>
      </c>
      <c r="BK4" s="84">
        <f t="shared" si="0"/>
        <v>261.22300000000001</v>
      </c>
    </row>
    <row r="5" spans="1:63" ht="19.95" customHeight="1">
      <c r="AV5" s="77" t="s">
        <v>97</v>
      </c>
      <c r="AW5" s="78">
        <v>11713699</v>
      </c>
      <c r="AX5" s="78">
        <v>10776315</v>
      </c>
      <c r="AY5" s="79">
        <v>606026</v>
      </c>
      <c r="AZ5" s="78">
        <v>11713.699000000001</v>
      </c>
      <c r="BA5" s="78">
        <v>10776.315000000001</v>
      </c>
      <c r="BB5" s="78">
        <v>606.02599999999995</v>
      </c>
      <c r="BC5" s="77"/>
      <c r="BE5" s="82" t="s">
        <v>98</v>
      </c>
      <c r="BF5" s="83">
        <v>1910058</v>
      </c>
      <c r="BG5" s="84">
        <v>1669183</v>
      </c>
      <c r="BH5" s="85">
        <v>237751</v>
      </c>
      <c r="BI5" s="84">
        <f t="shared" si="0"/>
        <v>1910.058</v>
      </c>
      <c r="BJ5" s="84">
        <f t="shared" si="0"/>
        <v>1669.183</v>
      </c>
      <c r="BK5" s="84">
        <f t="shared" si="0"/>
        <v>237.751</v>
      </c>
    </row>
    <row r="6" spans="1:63" ht="19.95" customHeight="1">
      <c r="AV6" s="77" t="s">
        <v>99</v>
      </c>
      <c r="AW6" s="78">
        <v>11768561</v>
      </c>
      <c r="AX6" s="78">
        <v>10728918</v>
      </c>
      <c r="AY6" s="79">
        <v>652393</v>
      </c>
      <c r="AZ6" s="78">
        <v>11768.561</v>
      </c>
      <c r="BA6" s="78">
        <v>10728.918</v>
      </c>
      <c r="BB6" s="78">
        <v>652.39300000000003</v>
      </c>
      <c r="BC6" s="77" t="s">
        <v>99</v>
      </c>
      <c r="BE6" s="82" t="s">
        <v>100</v>
      </c>
      <c r="BF6" s="83">
        <v>1642499</v>
      </c>
      <c r="BG6" s="84">
        <v>1325977</v>
      </c>
      <c r="BH6" s="85">
        <v>297295</v>
      </c>
      <c r="BI6" s="84">
        <f t="shared" si="0"/>
        <v>1642.499</v>
      </c>
      <c r="BJ6" s="84">
        <f t="shared" si="0"/>
        <v>1325.9770000000001</v>
      </c>
      <c r="BK6" s="84">
        <f t="shared" si="0"/>
        <v>297.29500000000002</v>
      </c>
    </row>
    <row r="7" spans="1:63" ht="19.95" customHeight="1">
      <c r="AV7" s="77" t="s">
        <v>101</v>
      </c>
      <c r="AW7" s="78">
        <v>14520917</v>
      </c>
      <c r="AX7" s="78">
        <v>13192471</v>
      </c>
      <c r="AY7" s="79">
        <v>841324</v>
      </c>
      <c r="AZ7" s="78">
        <v>14520.916999999999</v>
      </c>
      <c r="BA7" s="78">
        <v>13192.471</v>
      </c>
      <c r="BB7" s="78">
        <v>841.32399999999996</v>
      </c>
      <c r="BC7" s="77"/>
      <c r="BE7" s="82" t="s">
        <v>102</v>
      </c>
      <c r="BF7" s="83">
        <v>1683150</v>
      </c>
      <c r="BG7" s="84">
        <v>1495026</v>
      </c>
      <c r="BH7" s="85">
        <v>188124</v>
      </c>
      <c r="BI7" s="84">
        <f t="shared" si="0"/>
        <v>1683.15</v>
      </c>
      <c r="BJ7" s="84">
        <f t="shared" si="0"/>
        <v>1495.0260000000001</v>
      </c>
      <c r="BK7" s="84">
        <f t="shared" si="0"/>
        <v>188.124</v>
      </c>
    </row>
    <row r="8" spans="1:63" ht="19.95" customHeight="1">
      <c r="AV8" s="77" t="s">
        <v>103</v>
      </c>
      <c r="AW8" s="78">
        <v>11715533</v>
      </c>
      <c r="AX8" s="78">
        <v>10698044</v>
      </c>
      <c r="AY8" s="79">
        <v>649559</v>
      </c>
      <c r="AZ8" s="78">
        <v>11715.532999999999</v>
      </c>
      <c r="BA8" s="78">
        <v>10698.044</v>
      </c>
      <c r="BB8" s="78">
        <v>649.55899999999997</v>
      </c>
      <c r="BC8" s="77"/>
      <c r="BE8" s="82" t="s">
        <v>104</v>
      </c>
      <c r="BF8" s="83">
        <v>2181734</v>
      </c>
      <c r="BG8" s="84">
        <v>1693392</v>
      </c>
      <c r="BH8" s="85">
        <v>482424</v>
      </c>
      <c r="BI8" s="84">
        <f t="shared" si="0"/>
        <v>2181.7339999999999</v>
      </c>
      <c r="BJ8" s="84">
        <f t="shared" si="0"/>
        <v>1693.3920000000001</v>
      </c>
      <c r="BK8" s="84">
        <f t="shared" si="0"/>
        <v>482.42399999999998</v>
      </c>
    </row>
    <row r="9" spans="1:63" ht="19.95" customHeight="1">
      <c r="AV9" s="77" t="s">
        <v>105</v>
      </c>
      <c r="AW9" s="78">
        <v>12890504</v>
      </c>
      <c r="AX9" s="78">
        <v>11883155</v>
      </c>
      <c r="AY9" s="79">
        <v>550857</v>
      </c>
      <c r="AZ9" s="78">
        <v>12890.504000000001</v>
      </c>
      <c r="BA9" s="78">
        <v>11883.155000000001</v>
      </c>
      <c r="BB9" s="78">
        <v>550.85699999999997</v>
      </c>
      <c r="BC9" s="77" t="s">
        <v>105</v>
      </c>
      <c r="BE9" s="82" t="s">
        <v>106</v>
      </c>
      <c r="BF9" s="83">
        <v>2431119</v>
      </c>
      <c r="BG9" s="84">
        <v>1980560</v>
      </c>
      <c r="BH9" s="85">
        <v>433023</v>
      </c>
      <c r="BI9" s="84">
        <f t="shared" si="0"/>
        <v>2431.1190000000001</v>
      </c>
      <c r="BJ9" s="84">
        <f t="shared" si="0"/>
        <v>1980.56</v>
      </c>
      <c r="BK9" s="84">
        <f t="shared" si="0"/>
        <v>433.02300000000002</v>
      </c>
    </row>
    <row r="10" spans="1:63" ht="19.95" customHeight="1">
      <c r="AV10" s="77" t="s">
        <v>107</v>
      </c>
      <c r="AW10" s="78">
        <v>12695430</v>
      </c>
      <c r="AX10" s="78">
        <v>11689761</v>
      </c>
      <c r="AY10" s="79">
        <v>619494</v>
      </c>
      <c r="AZ10" s="78">
        <v>12695.43</v>
      </c>
      <c r="BA10" s="78">
        <v>11689.761</v>
      </c>
      <c r="BB10" s="78">
        <v>619.49400000000003</v>
      </c>
      <c r="BC10" s="77"/>
      <c r="BE10" s="82" t="s">
        <v>108</v>
      </c>
      <c r="BF10" s="83">
        <v>3340846</v>
      </c>
      <c r="BG10" s="84">
        <v>2872861</v>
      </c>
      <c r="BH10" s="85">
        <v>439052</v>
      </c>
      <c r="BI10" s="84">
        <f t="shared" si="0"/>
        <v>3340.846</v>
      </c>
      <c r="BJ10" s="84">
        <f t="shared" si="0"/>
        <v>2872.8609999999999</v>
      </c>
      <c r="BK10" s="84">
        <f t="shared" si="0"/>
        <v>439.05200000000002</v>
      </c>
    </row>
    <row r="11" spans="1:63" ht="19.95" customHeight="1">
      <c r="AV11" s="77" t="s">
        <v>109</v>
      </c>
      <c r="AW11" s="78">
        <v>11656347</v>
      </c>
      <c r="AX11" s="78">
        <v>10727910</v>
      </c>
      <c r="AY11" s="79">
        <v>547766</v>
      </c>
      <c r="AZ11" s="78">
        <v>11656.347</v>
      </c>
      <c r="BA11" s="78">
        <v>10727.91</v>
      </c>
      <c r="BB11" s="78">
        <v>547.76599999999996</v>
      </c>
      <c r="BC11" s="77"/>
      <c r="BE11" s="82" t="s">
        <v>110</v>
      </c>
      <c r="BF11" s="83">
        <v>2581612</v>
      </c>
      <c r="BG11" s="84">
        <v>2293359</v>
      </c>
      <c r="BH11" s="85">
        <v>284503</v>
      </c>
      <c r="BI11" s="84">
        <f t="shared" si="0"/>
        <v>2581.6120000000001</v>
      </c>
      <c r="BJ11" s="84">
        <f t="shared" si="0"/>
        <v>2293.3589999999999</v>
      </c>
      <c r="BK11" s="84">
        <f t="shared" si="0"/>
        <v>284.50299999999999</v>
      </c>
    </row>
    <row r="12" spans="1:63" ht="19.95" customHeight="1">
      <c r="AV12" s="77" t="s">
        <v>111</v>
      </c>
      <c r="AW12" s="78">
        <v>11903546</v>
      </c>
      <c r="AX12" s="78">
        <v>11067561</v>
      </c>
      <c r="AY12" s="79">
        <v>486340</v>
      </c>
      <c r="AZ12" s="78">
        <v>11903.546</v>
      </c>
      <c r="BA12" s="78">
        <v>11067.561</v>
      </c>
      <c r="BB12" s="78">
        <v>486.34</v>
      </c>
      <c r="BC12" s="77" t="s">
        <v>111</v>
      </c>
      <c r="BE12" s="82" t="s">
        <v>112</v>
      </c>
      <c r="BF12" s="83">
        <v>3980031</v>
      </c>
      <c r="BG12" s="84">
        <v>3365183</v>
      </c>
      <c r="BH12" s="85">
        <v>558424</v>
      </c>
      <c r="BI12" s="84">
        <f t="shared" si="0"/>
        <v>3980.0309999999999</v>
      </c>
      <c r="BJ12" s="84">
        <f t="shared" si="0"/>
        <v>3365.183</v>
      </c>
      <c r="BK12" s="84">
        <f t="shared" si="0"/>
        <v>558.42399999999998</v>
      </c>
    </row>
    <row r="13" spans="1:63" ht="19.95" customHeight="1">
      <c r="AV13" s="77" t="s">
        <v>113</v>
      </c>
      <c r="AW13" s="78">
        <v>11487524</v>
      </c>
      <c r="AX13" s="78">
        <v>10741008</v>
      </c>
      <c r="AY13" s="79">
        <v>399187</v>
      </c>
      <c r="AZ13" s="78">
        <v>11487.523999999999</v>
      </c>
      <c r="BA13" s="78">
        <v>10741.008</v>
      </c>
      <c r="BB13" s="78">
        <v>399.18700000000001</v>
      </c>
      <c r="BC13" s="77"/>
      <c r="BE13" s="82" t="s">
        <v>114</v>
      </c>
      <c r="BF13" s="83">
        <v>4245477</v>
      </c>
      <c r="BG13" s="84">
        <v>3434169</v>
      </c>
      <c r="BH13" s="85">
        <v>784338</v>
      </c>
      <c r="BI13" s="84">
        <f t="shared" si="0"/>
        <v>4245.4769999999999</v>
      </c>
      <c r="BJ13" s="84">
        <f t="shared" si="0"/>
        <v>3434.1689999999999</v>
      </c>
      <c r="BK13" s="84">
        <f t="shared" si="0"/>
        <v>784.33799999999997</v>
      </c>
    </row>
    <row r="14" spans="1:63" ht="19.95" customHeight="1">
      <c r="AV14" s="77" t="s">
        <v>115</v>
      </c>
      <c r="AW14" s="78">
        <v>10888925</v>
      </c>
      <c r="AX14" s="78">
        <v>10162943</v>
      </c>
      <c r="AY14" s="79">
        <v>347454</v>
      </c>
      <c r="AZ14" s="78">
        <v>10888.924999999999</v>
      </c>
      <c r="BA14" s="78">
        <v>10162.942999999999</v>
      </c>
      <c r="BB14" s="78">
        <v>347.45400000000001</v>
      </c>
      <c r="BC14" s="77"/>
      <c r="BE14" s="82" t="s">
        <v>116</v>
      </c>
      <c r="BF14" s="83">
        <v>4083032</v>
      </c>
      <c r="BG14" s="84">
        <v>3252826</v>
      </c>
      <c r="BH14" s="85">
        <v>819943</v>
      </c>
      <c r="BI14" s="84">
        <f t="shared" si="0"/>
        <v>4083.0320000000002</v>
      </c>
      <c r="BJ14" s="84">
        <f t="shared" si="0"/>
        <v>3252.826</v>
      </c>
      <c r="BK14" s="84">
        <f t="shared" si="0"/>
        <v>819.94299999999998</v>
      </c>
    </row>
    <row r="15" spans="1:63" ht="19.95" customHeight="1">
      <c r="AV15" s="77" t="s">
        <v>117</v>
      </c>
      <c r="AW15" s="78">
        <v>17205163</v>
      </c>
      <c r="AX15" s="78">
        <v>16306900</v>
      </c>
      <c r="AY15" s="79">
        <v>500675</v>
      </c>
      <c r="AZ15" s="78">
        <v>17205.163</v>
      </c>
      <c r="BA15" s="78">
        <v>16306.9</v>
      </c>
      <c r="BB15" s="78">
        <v>500.67500000000001</v>
      </c>
      <c r="BC15" s="77" t="s">
        <v>118</v>
      </c>
      <c r="BE15" s="82" t="s">
        <v>119</v>
      </c>
      <c r="BF15" s="83">
        <v>4626743</v>
      </c>
      <c r="BG15" s="84">
        <v>3924629</v>
      </c>
      <c r="BH15" s="85">
        <v>700770</v>
      </c>
      <c r="BI15" s="84">
        <f t="shared" si="0"/>
        <v>4626.7430000000004</v>
      </c>
      <c r="BJ15" s="84">
        <f t="shared" si="0"/>
        <v>3924.6289999999999</v>
      </c>
      <c r="BK15" s="84">
        <f t="shared" si="0"/>
        <v>700.77</v>
      </c>
    </row>
    <row r="16" spans="1:63" ht="19.95" customHeight="1">
      <c r="AV16" s="77" t="s">
        <v>120</v>
      </c>
      <c r="AW16" s="78">
        <v>13659581</v>
      </c>
      <c r="AX16" s="78">
        <v>12781739</v>
      </c>
      <c r="AY16" s="79">
        <v>441207</v>
      </c>
      <c r="AZ16" s="78">
        <v>13659.581</v>
      </c>
      <c r="BA16" s="78">
        <v>12781.739</v>
      </c>
      <c r="BB16" s="78">
        <v>441.20699999999999</v>
      </c>
      <c r="BC16" s="77"/>
      <c r="BE16" s="82" t="s">
        <v>121</v>
      </c>
      <c r="BF16" s="83">
        <v>4965032</v>
      </c>
      <c r="BG16" s="84">
        <v>3760509</v>
      </c>
      <c r="BH16" s="85">
        <v>1150216</v>
      </c>
      <c r="BI16" s="84">
        <f t="shared" si="0"/>
        <v>4965.0320000000002</v>
      </c>
      <c r="BJ16" s="84">
        <f t="shared" si="0"/>
        <v>3760.509</v>
      </c>
      <c r="BK16" s="84">
        <f t="shared" si="0"/>
        <v>1150.2159999999999</v>
      </c>
    </row>
    <row r="17" spans="1:63" ht="19.95" customHeight="1">
      <c r="AV17" s="77" t="s">
        <v>122</v>
      </c>
      <c r="AW17" s="78">
        <v>14599945</v>
      </c>
      <c r="AX17" s="78">
        <v>13114019</v>
      </c>
      <c r="AY17" s="79">
        <v>771179</v>
      </c>
      <c r="AZ17" s="78">
        <v>14599.945</v>
      </c>
      <c r="BA17" s="78">
        <v>13114.019</v>
      </c>
      <c r="BB17" s="78">
        <v>771.17899999999997</v>
      </c>
      <c r="BC17" s="77"/>
      <c r="BE17" s="82" t="s">
        <v>123</v>
      </c>
      <c r="BF17" s="83">
        <v>4773622</v>
      </c>
      <c r="BG17" s="84">
        <v>3544338</v>
      </c>
      <c r="BH17" s="85">
        <v>1213345</v>
      </c>
      <c r="BI17" s="84">
        <f t="shared" si="0"/>
        <v>4773.6220000000003</v>
      </c>
      <c r="BJ17" s="84">
        <f t="shared" si="0"/>
        <v>3544.3380000000002</v>
      </c>
      <c r="BK17" s="84">
        <f t="shared" si="0"/>
        <v>1213.345</v>
      </c>
    </row>
    <row r="18" spans="1:63" ht="19.95" customHeight="1">
      <c r="AV18" s="77" t="s">
        <v>124</v>
      </c>
      <c r="AW18" s="78">
        <v>13973265</v>
      </c>
      <c r="AX18" s="78">
        <v>12679576</v>
      </c>
      <c r="AY18" s="79">
        <v>605394</v>
      </c>
      <c r="AZ18" s="78">
        <v>13973.264999999999</v>
      </c>
      <c r="BA18" s="78">
        <v>12679.575999999999</v>
      </c>
      <c r="BB18" s="78">
        <v>605.39400000000001</v>
      </c>
      <c r="BC18" s="77" t="s">
        <v>124</v>
      </c>
      <c r="BE18" s="82" t="s">
        <v>125</v>
      </c>
      <c r="BF18" s="83">
        <v>4898809</v>
      </c>
      <c r="BG18" s="84">
        <v>3708636</v>
      </c>
      <c r="BH18" s="85">
        <v>1183017</v>
      </c>
      <c r="BI18" s="84">
        <f t="shared" si="0"/>
        <v>4898.8090000000002</v>
      </c>
      <c r="BJ18" s="84">
        <f t="shared" si="0"/>
        <v>3708.636</v>
      </c>
      <c r="BK18" s="84">
        <f t="shared" si="0"/>
        <v>1183.0170000000001</v>
      </c>
    </row>
    <row r="19" spans="1:63" ht="19.95" customHeight="1">
      <c r="AV19" s="77" t="s">
        <v>126</v>
      </c>
      <c r="AW19" s="78">
        <v>12020442</v>
      </c>
      <c r="AX19" s="78">
        <v>10624448</v>
      </c>
      <c r="AY19" s="79">
        <v>748472</v>
      </c>
      <c r="AZ19" s="78">
        <v>12020.441999999999</v>
      </c>
      <c r="BA19" s="78">
        <v>10624.448</v>
      </c>
      <c r="BB19" s="78">
        <v>748.47199999999998</v>
      </c>
      <c r="BC19" s="77"/>
      <c r="BE19" s="82" t="s">
        <v>127</v>
      </c>
      <c r="BF19" s="83">
        <v>5773305</v>
      </c>
      <c r="BG19" s="84">
        <v>5006039</v>
      </c>
      <c r="BH19" s="85">
        <v>759679</v>
      </c>
      <c r="BI19" s="84">
        <f t="shared" si="0"/>
        <v>5773.3050000000003</v>
      </c>
      <c r="BJ19" s="84">
        <f t="shared" si="0"/>
        <v>5006.0389999999998</v>
      </c>
      <c r="BK19" s="84">
        <f t="shared" si="0"/>
        <v>759.67899999999997</v>
      </c>
    </row>
    <row r="20" spans="1:63" ht="19.95" customHeight="1">
      <c r="AV20" s="77" t="s">
        <v>128</v>
      </c>
      <c r="AW20" s="86">
        <v>11432368</v>
      </c>
      <c r="AX20" s="86">
        <v>10364627</v>
      </c>
      <c r="AY20" s="79">
        <v>620047</v>
      </c>
      <c r="AZ20" s="78">
        <v>11432.368</v>
      </c>
      <c r="BA20" s="78">
        <v>10364.627</v>
      </c>
      <c r="BB20" s="78">
        <v>620.04700000000003</v>
      </c>
      <c r="BC20" s="77"/>
      <c r="BE20" s="82" t="s">
        <v>129</v>
      </c>
      <c r="BF20" s="83">
        <v>6350635</v>
      </c>
      <c r="BG20" s="84">
        <v>4892798</v>
      </c>
      <c r="BH20" s="85">
        <v>1441170</v>
      </c>
      <c r="BI20" s="84">
        <f t="shared" si="0"/>
        <v>6350.6350000000002</v>
      </c>
      <c r="BJ20" s="84">
        <f t="shared" si="0"/>
        <v>4892.7979999999998</v>
      </c>
      <c r="BK20" s="84">
        <f t="shared" si="0"/>
        <v>1441.17</v>
      </c>
    </row>
    <row r="21" spans="1:63" ht="19.95" customHeight="1">
      <c r="AV21" s="77" t="s">
        <v>130</v>
      </c>
      <c r="AW21" s="78">
        <v>12755431</v>
      </c>
      <c r="AX21" s="78">
        <v>11467656</v>
      </c>
      <c r="AY21" s="79">
        <v>700966</v>
      </c>
      <c r="AZ21" s="78">
        <v>12755.431</v>
      </c>
      <c r="BA21" s="78">
        <v>11467.656000000001</v>
      </c>
      <c r="BB21" s="78">
        <v>700.96600000000001</v>
      </c>
      <c r="BC21" s="77" t="s">
        <v>130</v>
      </c>
      <c r="BE21" s="82" t="s">
        <v>131</v>
      </c>
      <c r="BF21" s="83">
        <v>7029569</v>
      </c>
      <c r="BG21" s="84">
        <v>5576623</v>
      </c>
      <c r="BH21" s="85">
        <v>1437864</v>
      </c>
      <c r="BI21" s="84">
        <f t="shared" si="0"/>
        <v>7029.5690000000004</v>
      </c>
      <c r="BJ21" s="84">
        <f t="shared" si="0"/>
        <v>5576.6229999999996</v>
      </c>
      <c r="BK21" s="84">
        <f t="shared" si="0"/>
        <v>1437.864</v>
      </c>
    </row>
    <row r="22" spans="1:63" ht="19.95" customHeight="1">
      <c r="AV22" s="77" t="s">
        <v>132</v>
      </c>
      <c r="AW22" s="78">
        <v>12013190</v>
      </c>
      <c r="AX22" s="78">
        <v>11016323</v>
      </c>
      <c r="AY22" s="79">
        <v>529477</v>
      </c>
      <c r="AZ22" s="78">
        <v>12013.19</v>
      </c>
      <c r="BA22" s="78">
        <v>11016.323</v>
      </c>
      <c r="BB22" s="78">
        <v>529.47699999999998</v>
      </c>
      <c r="BC22" s="77"/>
      <c r="BE22" s="82" t="s">
        <v>133</v>
      </c>
      <c r="BF22" s="83">
        <v>7041978</v>
      </c>
      <c r="BG22" s="84">
        <v>5826624</v>
      </c>
      <c r="BH22" s="85">
        <v>1185914</v>
      </c>
      <c r="BI22" s="84">
        <f t="shared" si="0"/>
        <v>7041.9780000000001</v>
      </c>
      <c r="BJ22" s="84">
        <f t="shared" si="0"/>
        <v>5826.6239999999998</v>
      </c>
      <c r="BK22" s="84">
        <f t="shared" si="0"/>
        <v>1185.914</v>
      </c>
    </row>
    <row r="23" spans="1:63" ht="19.95" customHeight="1">
      <c r="AV23" s="77" t="s">
        <v>134</v>
      </c>
      <c r="AW23" s="86">
        <v>14535390</v>
      </c>
      <c r="AX23" s="86">
        <v>13367321</v>
      </c>
      <c r="AY23" s="87">
        <v>672338</v>
      </c>
      <c r="AZ23" s="78">
        <v>14535.39</v>
      </c>
      <c r="BA23" s="78">
        <v>13367.321</v>
      </c>
      <c r="BB23" s="78">
        <v>672.33799999999997</v>
      </c>
      <c r="BC23" s="77"/>
      <c r="BE23" s="82" t="s">
        <v>135</v>
      </c>
      <c r="BF23" s="83">
        <v>7208957</v>
      </c>
      <c r="BG23" s="84">
        <v>6304659</v>
      </c>
      <c r="BH23" s="85">
        <v>873851</v>
      </c>
      <c r="BI23" s="84">
        <f t="shared" si="0"/>
        <v>7208.9570000000003</v>
      </c>
      <c r="BJ23" s="84">
        <f t="shared" si="0"/>
        <v>6304.6589999999997</v>
      </c>
      <c r="BK23" s="84">
        <f t="shared" si="0"/>
        <v>873.851</v>
      </c>
    </row>
    <row r="24" spans="1:63" ht="19.95" customHeight="1">
      <c r="AV24" s="77" t="s">
        <v>136</v>
      </c>
      <c r="AW24" s="78">
        <v>13986038</v>
      </c>
      <c r="AX24" s="78">
        <v>12836457</v>
      </c>
      <c r="AY24" s="79">
        <v>640597</v>
      </c>
      <c r="AZ24" s="78">
        <v>13986.038</v>
      </c>
      <c r="BA24" s="78">
        <v>12836.457</v>
      </c>
      <c r="BB24" s="78">
        <v>640.59699999999998</v>
      </c>
      <c r="BC24" s="77" t="s">
        <v>136</v>
      </c>
      <c r="BE24" s="82" t="s">
        <v>137</v>
      </c>
      <c r="BF24" s="83">
        <v>7654289</v>
      </c>
      <c r="BG24" s="84">
        <v>6153711</v>
      </c>
      <c r="BH24" s="85">
        <v>1452401</v>
      </c>
      <c r="BI24" s="84">
        <f t="shared" si="0"/>
        <v>7654.2889999999998</v>
      </c>
      <c r="BJ24" s="84">
        <f t="shared" si="0"/>
        <v>6153.7110000000002</v>
      </c>
      <c r="BK24" s="84">
        <f t="shared" si="0"/>
        <v>1452.4010000000001</v>
      </c>
    </row>
    <row r="25" spans="1:63" ht="19.95" customHeight="1">
      <c r="AV25" s="77" t="s">
        <v>138</v>
      </c>
      <c r="AW25" s="78">
        <v>12828289</v>
      </c>
      <c r="AX25" s="78">
        <v>12047414</v>
      </c>
      <c r="AY25" s="79">
        <v>441537</v>
      </c>
      <c r="AZ25" s="78">
        <v>12828.289000000001</v>
      </c>
      <c r="BA25" s="78">
        <v>12047.414000000001</v>
      </c>
      <c r="BB25" s="78">
        <v>441.53699999999998</v>
      </c>
      <c r="BC25" s="77"/>
      <c r="BE25" s="82" t="s">
        <v>139</v>
      </c>
      <c r="BF25" s="83">
        <v>5826558</v>
      </c>
      <c r="BG25" s="84">
        <v>4313923</v>
      </c>
      <c r="BH25" s="85">
        <v>1473252</v>
      </c>
      <c r="BI25" s="84">
        <f t="shared" si="0"/>
        <v>5826.558</v>
      </c>
      <c r="BJ25" s="84">
        <f t="shared" si="0"/>
        <v>4313.9229999999998</v>
      </c>
      <c r="BK25" s="84">
        <f t="shared" si="0"/>
        <v>1473.252</v>
      </c>
    </row>
    <row r="26" spans="1:63" ht="19.95" customHeight="1">
      <c r="AV26" s="77" t="s">
        <v>140</v>
      </c>
      <c r="AW26" s="78">
        <v>13239672</v>
      </c>
      <c r="AX26" s="78">
        <v>12483620</v>
      </c>
      <c r="AY26" s="79">
        <v>288851</v>
      </c>
      <c r="AZ26" s="78">
        <v>13239.672</v>
      </c>
      <c r="BA26" s="78">
        <v>12483.62</v>
      </c>
      <c r="BB26" s="78">
        <v>288.851</v>
      </c>
      <c r="BC26" s="77"/>
      <c r="BE26" s="82" t="s">
        <v>141</v>
      </c>
      <c r="BF26" s="83">
        <v>8841649</v>
      </c>
      <c r="BG26" s="84">
        <v>6423127</v>
      </c>
      <c r="BH26" s="85">
        <v>2386212</v>
      </c>
      <c r="BI26" s="84">
        <f t="shared" si="0"/>
        <v>8841.6489999999994</v>
      </c>
      <c r="BJ26" s="84">
        <f t="shared" si="0"/>
        <v>6423.1270000000004</v>
      </c>
      <c r="BK26" s="84">
        <f t="shared" si="0"/>
        <v>2386.212</v>
      </c>
    </row>
    <row r="27" spans="1:63" ht="19.95" customHeight="1">
      <c r="AV27" s="77" t="s">
        <v>142</v>
      </c>
      <c r="AW27" s="78">
        <v>15149333</v>
      </c>
      <c r="AX27" s="78">
        <v>14134246</v>
      </c>
      <c r="AY27" s="79">
        <v>523034</v>
      </c>
      <c r="AZ27" s="78">
        <v>15149.333000000001</v>
      </c>
      <c r="BA27" s="78">
        <v>14134.245999999999</v>
      </c>
      <c r="BB27" s="78">
        <v>523.03399999999999</v>
      </c>
      <c r="BC27" s="77" t="s">
        <v>143</v>
      </c>
      <c r="BE27" s="82" t="s">
        <v>144</v>
      </c>
      <c r="BF27" s="83">
        <v>6997763</v>
      </c>
      <c r="BG27" s="84">
        <v>4793839</v>
      </c>
      <c r="BH27" s="85">
        <v>1954145</v>
      </c>
      <c r="BI27" s="84">
        <f t="shared" si="0"/>
        <v>6997.7629999999999</v>
      </c>
      <c r="BJ27" s="84">
        <f t="shared" si="0"/>
        <v>4793.8389999999999</v>
      </c>
      <c r="BK27" s="84">
        <f t="shared" si="0"/>
        <v>1954.145</v>
      </c>
    </row>
    <row r="28" spans="1:63" ht="19.95" customHeight="1">
      <c r="AV28" s="77" t="s">
        <v>145</v>
      </c>
      <c r="AW28" s="78">
        <v>9956771</v>
      </c>
      <c r="AX28" s="78">
        <v>9383149</v>
      </c>
      <c r="AY28" s="79">
        <v>316338</v>
      </c>
      <c r="AZ28" s="78">
        <v>9956.7710000000006</v>
      </c>
      <c r="BA28" s="78">
        <v>9383.1489999999994</v>
      </c>
      <c r="BB28" s="78">
        <v>316.33800000000002</v>
      </c>
      <c r="BC28" s="88"/>
      <c r="BE28" s="82" t="s">
        <v>146</v>
      </c>
      <c r="BF28" s="83">
        <v>8686972.5</v>
      </c>
      <c r="BG28" s="84">
        <v>5808833</v>
      </c>
      <c r="BH28" s="85">
        <v>2623982</v>
      </c>
      <c r="BI28" s="84">
        <f t="shared" si="0"/>
        <v>8686.9724999999999</v>
      </c>
      <c r="BJ28" s="84">
        <f t="shared" si="0"/>
        <v>5808.8329999999996</v>
      </c>
      <c r="BK28" s="84">
        <f t="shared" si="0"/>
        <v>2623.982</v>
      </c>
    </row>
    <row r="29" spans="1:63" ht="19.95" customHeight="1">
      <c r="AV29" s="77" t="s">
        <v>147</v>
      </c>
      <c r="AW29" s="78">
        <v>14340478</v>
      </c>
      <c r="AX29" s="78">
        <v>13514628</v>
      </c>
      <c r="AY29" s="79">
        <v>475403</v>
      </c>
      <c r="AZ29" s="78">
        <v>14340.477999999999</v>
      </c>
      <c r="BA29" s="78">
        <v>13514.628000000001</v>
      </c>
      <c r="BB29" s="78">
        <v>475.40300000000002</v>
      </c>
      <c r="BC29" s="88"/>
      <c r="BE29" s="82" t="s">
        <v>148</v>
      </c>
      <c r="BF29" s="83">
        <v>8325877</v>
      </c>
      <c r="BG29" s="84">
        <v>5494503</v>
      </c>
      <c r="BH29" s="85">
        <v>2561059</v>
      </c>
      <c r="BI29" s="84">
        <f t="shared" si="0"/>
        <v>8325.8770000000004</v>
      </c>
      <c r="BJ29" s="84">
        <f t="shared" si="0"/>
        <v>5494.5029999999997</v>
      </c>
      <c r="BK29" s="84">
        <f t="shared" si="0"/>
        <v>2561.0590000000002</v>
      </c>
    </row>
    <row r="30" spans="1:63" ht="19.95" customHeight="1">
      <c r="AV30" s="77" t="s">
        <v>149</v>
      </c>
      <c r="AW30" s="78">
        <v>13738212</v>
      </c>
      <c r="AX30" s="78">
        <v>12873806</v>
      </c>
      <c r="AY30" s="79">
        <v>448767</v>
      </c>
      <c r="AZ30" s="78">
        <v>14340.477999999999</v>
      </c>
      <c r="BA30" s="78">
        <v>13514.628000000001</v>
      </c>
      <c r="BB30" s="78">
        <v>475.40300000000002</v>
      </c>
      <c r="BC30" s="88" t="s">
        <v>149</v>
      </c>
      <c r="BE30" s="82" t="s">
        <v>150</v>
      </c>
      <c r="BF30" s="83">
        <v>8902470</v>
      </c>
      <c r="BG30" s="84">
        <v>6242920</v>
      </c>
      <c r="BH30" s="85">
        <v>2218953</v>
      </c>
      <c r="BI30" s="84">
        <f t="shared" si="0"/>
        <v>8902.4699999999993</v>
      </c>
      <c r="BJ30" s="84">
        <f t="shared" si="0"/>
        <v>6242.92</v>
      </c>
      <c r="BK30" s="84">
        <f t="shared" si="0"/>
        <v>2218.953</v>
      </c>
    </row>
    <row r="31" spans="1:63" s="90" customFormat="1" ht="17.399999999999999">
      <c r="A31" s="89"/>
      <c r="AV31" s="88" t="s">
        <v>151</v>
      </c>
      <c r="AW31" s="91">
        <v>13881805</v>
      </c>
      <c r="AX31" s="92">
        <v>12778061</v>
      </c>
      <c r="AY31" s="93">
        <v>761508</v>
      </c>
      <c r="AZ31" s="92">
        <f t="shared" ref="AZ31:BB39" si="1">AW31/1000</f>
        <v>13881.805</v>
      </c>
      <c r="BA31" s="92">
        <f t="shared" si="1"/>
        <v>12778.061</v>
      </c>
      <c r="BB31" s="92">
        <f t="shared" si="1"/>
        <v>761.50800000000004</v>
      </c>
      <c r="BC31" s="88"/>
      <c r="BE31" s="94" t="s">
        <v>152</v>
      </c>
      <c r="BF31" s="95">
        <v>10184486.5</v>
      </c>
      <c r="BG31" s="96">
        <v>6412308</v>
      </c>
      <c r="BH31" s="97">
        <v>3209750</v>
      </c>
      <c r="BI31" s="96">
        <f t="shared" si="0"/>
        <v>10184.486500000001</v>
      </c>
      <c r="BJ31" s="96">
        <f t="shared" si="0"/>
        <v>6412.308</v>
      </c>
      <c r="BK31" s="96">
        <f t="shared" si="0"/>
        <v>3209.75</v>
      </c>
    </row>
    <row r="32" spans="1:63" ht="17.399999999999999">
      <c r="A32" s="98"/>
      <c r="AV32" s="88" t="s">
        <v>153</v>
      </c>
      <c r="AW32" s="91">
        <v>14408177</v>
      </c>
      <c r="AX32" s="92">
        <v>13369029</v>
      </c>
      <c r="AY32" s="93">
        <v>610362</v>
      </c>
      <c r="AZ32" s="92">
        <f t="shared" si="1"/>
        <v>14408.177</v>
      </c>
      <c r="BA32" s="92">
        <f t="shared" si="1"/>
        <v>13369.029</v>
      </c>
      <c r="BB32" s="92">
        <f t="shared" si="1"/>
        <v>610.36199999999997</v>
      </c>
      <c r="BC32" s="88"/>
      <c r="BE32" s="82" t="s">
        <v>154</v>
      </c>
      <c r="BF32" s="83">
        <v>7444372</v>
      </c>
      <c r="BG32" s="84">
        <v>5438541</v>
      </c>
      <c r="BH32" s="85">
        <v>1767400</v>
      </c>
      <c r="BI32" s="84">
        <f t="shared" si="0"/>
        <v>7444.3720000000003</v>
      </c>
      <c r="BJ32" s="84">
        <f t="shared" si="0"/>
        <v>5438.5410000000002</v>
      </c>
      <c r="BK32" s="84">
        <f t="shared" si="0"/>
        <v>1767.4</v>
      </c>
    </row>
    <row r="33" spans="1:63" ht="17.399999999999999">
      <c r="A33" s="98"/>
      <c r="B33" s="99"/>
      <c r="C33" s="99"/>
      <c r="D33" s="99"/>
      <c r="E33" s="99"/>
      <c r="AV33" s="88" t="s">
        <v>155</v>
      </c>
      <c r="AW33" s="78">
        <v>16289604</v>
      </c>
      <c r="AX33" s="78">
        <v>15260742</v>
      </c>
      <c r="AY33" s="79">
        <v>612321</v>
      </c>
      <c r="AZ33" s="92">
        <f t="shared" si="1"/>
        <v>16289.603999999999</v>
      </c>
      <c r="BA33" s="92">
        <f t="shared" si="1"/>
        <v>15260.742</v>
      </c>
      <c r="BB33" s="92">
        <f t="shared" si="1"/>
        <v>612.32100000000003</v>
      </c>
      <c r="BC33" s="88" t="s">
        <v>155</v>
      </c>
      <c r="BE33" s="82" t="s">
        <v>156</v>
      </c>
      <c r="BF33" s="83">
        <v>9283019</v>
      </c>
      <c r="BG33" s="84">
        <v>6598816</v>
      </c>
      <c r="BH33" s="85">
        <v>2403579</v>
      </c>
      <c r="BI33" s="84">
        <f t="shared" si="0"/>
        <v>9283.0190000000002</v>
      </c>
      <c r="BJ33" s="84">
        <f t="shared" si="0"/>
        <v>6598.8159999999998</v>
      </c>
      <c r="BK33" s="84">
        <f t="shared" si="0"/>
        <v>2403.5790000000002</v>
      </c>
    </row>
    <row r="34" spans="1:63">
      <c r="AV34" s="88" t="s">
        <v>157</v>
      </c>
      <c r="AW34" s="78">
        <v>16054541</v>
      </c>
      <c r="AX34" s="78">
        <v>14640310</v>
      </c>
      <c r="AY34" s="79">
        <v>964876</v>
      </c>
      <c r="AZ34" s="92">
        <f t="shared" si="1"/>
        <v>16054.540999999999</v>
      </c>
      <c r="BA34" s="92">
        <f t="shared" si="1"/>
        <v>14640.31</v>
      </c>
      <c r="BB34" s="92">
        <f t="shared" si="1"/>
        <v>964.87599999999998</v>
      </c>
      <c r="BC34" s="88"/>
      <c r="BE34" s="82" t="s">
        <v>158</v>
      </c>
      <c r="BF34" s="83">
        <v>10309281.5</v>
      </c>
      <c r="BG34" s="84">
        <v>6878062</v>
      </c>
      <c r="BH34" s="85">
        <v>3022730</v>
      </c>
      <c r="BI34" s="84">
        <f t="shared" si="0"/>
        <v>10309.281499999999</v>
      </c>
      <c r="BJ34" s="84">
        <f t="shared" si="0"/>
        <v>6878.0619999999999</v>
      </c>
      <c r="BK34" s="84">
        <f t="shared" si="0"/>
        <v>3022.73</v>
      </c>
    </row>
    <row r="35" spans="1:63">
      <c r="AV35" s="88" t="s">
        <v>159</v>
      </c>
      <c r="AW35" s="78">
        <v>13411941</v>
      </c>
      <c r="AX35" s="78">
        <v>12407145</v>
      </c>
      <c r="AY35" s="79">
        <v>563239</v>
      </c>
      <c r="AZ35" s="78">
        <f t="shared" si="1"/>
        <v>13411.941000000001</v>
      </c>
      <c r="BA35" s="78">
        <f t="shared" si="1"/>
        <v>12407.145</v>
      </c>
      <c r="BB35" s="78">
        <f t="shared" si="1"/>
        <v>563.23900000000003</v>
      </c>
      <c r="BC35" s="88"/>
      <c r="BE35" s="82" t="s">
        <v>160</v>
      </c>
      <c r="BF35" s="83">
        <v>7194504</v>
      </c>
      <c r="BG35" s="84">
        <v>5497460</v>
      </c>
      <c r="BH35" s="85">
        <v>1439145</v>
      </c>
      <c r="BI35" s="84">
        <v>7194.5039999999999</v>
      </c>
      <c r="BJ35" s="84">
        <v>5497.46</v>
      </c>
      <c r="BK35" s="84">
        <v>1439.145</v>
      </c>
    </row>
    <row r="36" spans="1:63">
      <c r="AV36" s="88" t="s">
        <v>161</v>
      </c>
      <c r="AW36" s="78">
        <v>13160733</v>
      </c>
      <c r="AX36" s="78">
        <v>12085445</v>
      </c>
      <c r="AY36" s="79">
        <v>719444</v>
      </c>
      <c r="AZ36" s="78">
        <f t="shared" si="1"/>
        <v>13160.733</v>
      </c>
      <c r="BA36" s="78">
        <f t="shared" si="1"/>
        <v>12085.445</v>
      </c>
      <c r="BB36" s="78">
        <f t="shared" si="1"/>
        <v>719.44399999999996</v>
      </c>
      <c r="BC36" s="88" t="s">
        <v>161</v>
      </c>
      <c r="BE36" s="82" t="s">
        <v>162</v>
      </c>
      <c r="BF36" s="83">
        <v>10502584</v>
      </c>
      <c r="BG36" s="84">
        <v>6497490</v>
      </c>
      <c r="BH36" s="85">
        <v>3535101</v>
      </c>
      <c r="BI36" s="84">
        <f t="shared" ref="BI36:BK58" si="2">BF36/1000</f>
        <v>10502.584000000001</v>
      </c>
      <c r="BJ36" s="84">
        <f t="shared" si="2"/>
        <v>6497.49</v>
      </c>
      <c r="BK36" s="84">
        <f t="shared" si="2"/>
        <v>3535.1010000000001</v>
      </c>
    </row>
    <row r="37" spans="1:63">
      <c r="AV37" s="88" t="s">
        <v>163</v>
      </c>
      <c r="AW37" s="78">
        <v>11892248</v>
      </c>
      <c r="AX37" s="78">
        <v>10928330</v>
      </c>
      <c r="AY37" s="79">
        <v>588100</v>
      </c>
      <c r="AZ37" s="78">
        <f t="shared" si="1"/>
        <v>11892.248</v>
      </c>
      <c r="BA37" s="78">
        <f t="shared" si="1"/>
        <v>10928.33</v>
      </c>
      <c r="BB37" s="78">
        <f t="shared" si="1"/>
        <v>588.1</v>
      </c>
      <c r="BC37" s="88"/>
      <c r="BE37" s="82" t="s">
        <v>164</v>
      </c>
      <c r="BF37" s="83">
        <v>7949826</v>
      </c>
      <c r="BG37" s="84">
        <v>5132908</v>
      </c>
      <c r="BH37" s="85">
        <v>2629195</v>
      </c>
      <c r="BI37" s="84">
        <f t="shared" si="2"/>
        <v>7949.826</v>
      </c>
      <c r="BJ37" s="84">
        <f t="shared" si="2"/>
        <v>5132.9080000000004</v>
      </c>
      <c r="BK37" s="84">
        <f t="shared" si="2"/>
        <v>2629.1950000000002</v>
      </c>
    </row>
    <row r="38" spans="1:63">
      <c r="AV38" s="88" t="s">
        <v>165</v>
      </c>
      <c r="AW38" s="78">
        <v>13723920</v>
      </c>
      <c r="AX38" s="78">
        <v>12592201</v>
      </c>
      <c r="AY38" s="79">
        <v>626752</v>
      </c>
      <c r="AZ38" s="78">
        <f t="shared" si="1"/>
        <v>13723.92</v>
      </c>
      <c r="BA38" s="78">
        <f t="shared" si="1"/>
        <v>12592.200999999999</v>
      </c>
      <c r="BB38" s="78">
        <f t="shared" si="1"/>
        <v>626.75199999999995</v>
      </c>
      <c r="BC38" s="88"/>
      <c r="BE38" s="82" t="s">
        <v>166</v>
      </c>
      <c r="BF38" s="83">
        <v>9903783</v>
      </c>
      <c r="BG38" s="84">
        <v>6552712</v>
      </c>
      <c r="BH38" s="85">
        <v>2946655</v>
      </c>
      <c r="BI38" s="84">
        <f t="shared" si="2"/>
        <v>9903.7829999999994</v>
      </c>
      <c r="BJ38" s="84">
        <f t="shared" si="2"/>
        <v>6552.7120000000004</v>
      </c>
      <c r="BK38" s="84">
        <f t="shared" si="2"/>
        <v>2946.6550000000002</v>
      </c>
    </row>
    <row r="39" spans="1:63">
      <c r="AV39" s="77" t="s">
        <v>167</v>
      </c>
      <c r="AW39" s="78">
        <v>15057259</v>
      </c>
      <c r="AX39" s="78">
        <v>13383339</v>
      </c>
      <c r="AY39" s="79">
        <v>1113615</v>
      </c>
      <c r="AZ39" s="78">
        <f t="shared" si="1"/>
        <v>15057.259</v>
      </c>
      <c r="BA39" s="78">
        <f t="shared" si="1"/>
        <v>13383.339</v>
      </c>
      <c r="BB39" s="78">
        <f t="shared" si="1"/>
        <v>1113.615</v>
      </c>
      <c r="BC39" s="80" t="s">
        <v>168</v>
      </c>
      <c r="BE39" s="82" t="s">
        <v>169</v>
      </c>
      <c r="BF39" s="83">
        <v>8984460</v>
      </c>
      <c r="BG39" s="84">
        <v>6130528</v>
      </c>
      <c r="BH39" s="85">
        <v>2500651</v>
      </c>
      <c r="BI39" s="84">
        <f t="shared" si="2"/>
        <v>8984.4599999999991</v>
      </c>
      <c r="BJ39" s="84">
        <f t="shared" si="2"/>
        <v>6130.5280000000002</v>
      </c>
      <c r="BK39" s="84">
        <f t="shared" si="2"/>
        <v>2500.6509999999998</v>
      </c>
    </row>
    <row r="40" spans="1:63">
      <c r="AV40" s="77" t="s">
        <v>170</v>
      </c>
      <c r="AW40" s="78">
        <v>10309360</v>
      </c>
      <c r="AX40" s="78">
        <v>9413587</v>
      </c>
      <c r="AY40" s="79">
        <v>674685</v>
      </c>
      <c r="AZ40" s="78">
        <v>10309.36</v>
      </c>
      <c r="BA40" s="78">
        <v>9413.5869999999995</v>
      </c>
      <c r="BB40" s="78">
        <v>674.68499999999995</v>
      </c>
      <c r="BE40" s="82" t="s">
        <v>171</v>
      </c>
      <c r="BF40" s="83">
        <v>8927024</v>
      </c>
      <c r="BG40" s="84">
        <v>5925206</v>
      </c>
      <c r="BH40" s="85">
        <v>2618623</v>
      </c>
      <c r="BI40" s="84">
        <f t="shared" si="2"/>
        <v>8927.0239999999994</v>
      </c>
      <c r="BJ40" s="84">
        <f t="shared" si="2"/>
        <v>5925.2060000000001</v>
      </c>
      <c r="BK40" s="84">
        <f t="shared" si="2"/>
        <v>2618.623</v>
      </c>
    </row>
    <row r="41" spans="1:63">
      <c r="AV41" s="77" t="s">
        <v>172</v>
      </c>
      <c r="AW41" s="78">
        <v>13953181</v>
      </c>
      <c r="AX41" s="78">
        <v>12408257</v>
      </c>
      <c r="AY41" s="79">
        <v>1138152</v>
      </c>
      <c r="AZ41" s="78">
        <v>13953.181</v>
      </c>
      <c r="BA41" s="78">
        <v>12408.257</v>
      </c>
      <c r="BB41" s="78">
        <v>1138.152</v>
      </c>
      <c r="BE41" s="82" t="s">
        <v>173</v>
      </c>
      <c r="BF41" s="83">
        <v>9138928</v>
      </c>
      <c r="BG41" s="84">
        <v>5782702</v>
      </c>
      <c r="BH41" s="85">
        <v>2849656</v>
      </c>
      <c r="BI41" s="84">
        <f t="shared" si="2"/>
        <v>9138.9279999999999</v>
      </c>
      <c r="BJ41" s="84">
        <f t="shared" si="2"/>
        <v>5782.7020000000002</v>
      </c>
      <c r="BK41" s="84">
        <f t="shared" si="2"/>
        <v>2849.6559999999999</v>
      </c>
    </row>
    <row r="42" spans="1:63">
      <c r="AV42" s="77" t="s">
        <v>174</v>
      </c>
      <c r="AW42" s="78">
        <v>12325603</v>
      </c>
      <c r="AX42" s="78">
        <v>11245394</v>
      </c>
      <c r="AY42" s="79">
        <v>716530</v>
      </c>
      <c r="AZ42" s="78">
        <v>12325.602999999999</v>
      </c>
      <c r="BA42" s="78">
        <v>11245.394</v>
      </c>
      <c r="BB42" s="78">
        <v>716.53</v>
      </c>
      <c r="BC42" s="80" t="s">
        <v>174</v>
      </c>
      <c r="BE42" s="82" t="s">
        <v>175</v>
      </c>
      <c r="BF42" s="83">
        <v>8746229</v>
      </c>
      <c r="BG42" s="84">
        <v>6085706</v>
      </c>
      <c r="BH42" s="85">
        <v>2071806</v>
      </c>
      <c r="BI42" s="84">
        <f t="shared" si="2"/>
        <v>8746.2289999999994</v>
      </c>
      <c r="BJ42" s="84">
        <f t="shared" si="2"/>
        <v>6085.7060000000001</v>
      </c>
      <c r="BK42" s="84">
        <f t="shared" si="2"/>
        <v>2071.806</v>
      </c>
    </row>
    <row r="43" spans="1:63">
      <c r="AV43" s="77" t="s">
        <v>176</v>
      </c>
      <c r="AW43" s="78">
        <v>13012125</v>
      </c>
      <c r="AX43" s="78">
        <v>11750754</v>
      </c>
      <c r="AY43" s="79">
        <v>938855</v>
      </c>
      <c r="AZ43" s="78">
        <v>13012</v>
      </c>
      <c r="BA43" s="78">
        <v>11751</v>
      </c>
      <c r="BB43" s="78">
        <v>938.85500000000002</v>
      </c>
      <c r="BE43" s="82" t="s">
        <v>177</v>
      </c>
      <c r="BF43" s="83">
        <v>7777611</v>
      </c>
      <c r="BG43" s="84">
        <v>5684049</v>
      </c>
      <c r="BH43" s="85">
        <v>1684543</v>
      </c>
      <c r="BI43" s="84">
        <f t="shared" si="2"/>
        <v>7777.6109999999999</v>
      </c>
      <c r="BJ43" s="84">
        <f t="shared" si="2"/>
        <v>5684.049</v>
      </c>
      <c r="BK43" s="84">
        <f t="shared" si="2"/>
        <v>1684.5429999999999</v>
      </c>
    </row>
    <row r="44" spans="1:63">
      <c r="AV44" s="77" t="s">
        <v>178</v>
      </c>
      <c r="AW44" s="78">
        <v>13540379</v>
      </c>
      <c r="AX44" s="78">
        <v>12247744</v>
      </c>
      <c r="AY44" s="79">
        <v>986283</v>
      </c>
      <c r="AZ44" s="78">
        <v>13540</v>
      </c>
      <c r="BA44" s="78">
        <v>12248</v>
      </c>
      <c r="BB44" s="78">
        <v>986</v>
      </c>
      <c r="BE44" s="82" t="s">
        <v>179</v>
      </c>
      <c r="BF44" s="83">
        <v>9743924</v>
      </c>
      <c r="BG44" s="84">
        <v>6731112</v>
      </c>
      <c r="BH44" s="85">
        <v>2559841</v>
      </c>
      <c r="BI44" s="84">
        <f t="shared" si="2"/>
        <v>9743.9240000000009</v>
      </c>
      <c r="BJ44" s="84">
        <f t="shared" si="2"/>
        <v>6731.1120000000001</v>
      </c>
      <c r="BK44" s="84">
        <f t="shared" si="2"/>
        <v>2559.8409999999999</v>
      </c>
    </row>
    <row r="45" spans="1:63">
      <c r="AV45" s="77" t="s">
        <v>180</v>
      </c>
      <c r="AW45" s="78">
        <v>12688692</v>
      </c>
      <c r="AX45" s="78">
        <v>11495426</v>
      </c>
      <c r="AY45" s="79">
        <v>862180</v>
      </c>
      <c r="AZ45" s="78">
        <v>12689</v>
      </c>
      <c r="BA45" s="78">
        <v>11495</v>
      </c>
      <c r="BB45" s="78">
        <v>862</v>
      </c>
      <c r="BC45" s="80" t="s">
        <v>180</v>
      </c>
      <c r="BE45" s="82" t="s">
        <v>181</v>
      </c>
      <c r="BF45" s="83">
        <v>9265390</v>
      </c>
      <c r="BG45" s="84">
        <v>7462691</v>
      </c>
      <c r="BH45" s="85">
        <v>1463731</v>
      </c>
      <c r="BI45" s="84">
        <f t="shared" si="2"/>
        <v>9265.39</v>
      </c>
      <c r="BJ45" s="84">
        <f t="shared" si="2"/>
        <v>7462.6909999999998</v>
      </c>
      <c r="BK45" s="84">
        <f t="shared" si="2"/>
        <v>1463.731</v>
      </c>
    </row>
    <row r="46" spans="1:63">
      <c r="AV46" s="77" t="s">
        <v>182</v>
      </c>
      <c r="AW46" s="78">
        <v>13599327</v>
      </c>
      <c r="AX46" s="78">
        <v>12139538</v>
      </c>
      <c r="AY46" s="79">
        <v>1068943</v>
      </c>
      <c r="AZ46" s="78">
        <v>13599</v>
      </c>
      <c r="BA46" s="78">
        <v>12140</v>
      </c>
      <c r="BB46" s="78">
        <v>1069</v>
      </c>
      <c r="BE46" s="82" t="s">
        <v>183</v>
      </c>
      <c r="BF46" s="83">
        <v>6169541.5</v>
      </c>
      <c r="BG46" s="84">
        <v>4616060</v>
      </c>
      <c r="BH46" s="85">
        <v>1303227.5</v>
      </c>
      <c r="BI46" s="84">
        <f t="shared" si="2"/>
        <v>6169.5415000000003</v>
      </c>
      <c r="BJ46" s="84">
        <f t="shared" si="2"/>
        <v>4616.0600000000004</v>
      </c>
      <c r="BK46" s="84">
        <f t="shared" si="2"/>
        <v>1303.2275</v>
      </c>
    </row>
    <row r="47" spans="1:63">
      <c r="AV47" s="77" t="s">
        <v>184</v>
      </c>
      <c r="AW47" s="78">
        <v>12689729</v>
      </c>
      <c r="AX47" s="78">
        <v>11426438</v>
      </c>
      <c r="AY47" s="79">
        <v>959038</v>
      </c>
      <c r="AZ47" s="78">
        <v>12690</v>
      </c>
      <c r="BA47" s="78">
        <v>11426</v>
      </c>
      <c r="BB47" s="78">
        <v>959</v>
      </c>
      <c r="BE47" s="100" t="s">
        <v>185</v>
      </c>
      <c r="BF47" s="81">
        <v>6888624</v>
      </c>
      <c r="BG47" s="78">
        <v>4634432</v>
      </c>
      <c r="BH47" s="79">
        <v>1901783</v>
      </c>
      <c r="BI47" s="78">
        <f t="shared" si="2"/>
        <v>6888.6239999999998</v>
      </c>
      <c r="BJ47" s="78">
        <f t="shared" si="2"/>
        <v>4634.4319999999998</v>
      </c>
      <c r="BK47" s="78">
        <f t="shared" si="2"/>
        <v>1901.7829999999999</v>
      </c>
    </row>
    <row r="48" spans="1:63">
      <c r="AV48" s="77" t="s">
        <v>186</v>
      </c>
      <c r="AW48" s="78">
        <v>12058692</v>
      </c>
      <c r="AX48" s="78">
        <v>11109879</v>
      </c>
      <c r="AY48" s="79">
        <v>764343</v>
      </c>
      <c r="AZ48" s="78">
        <v>12059</v>
      </c>
      <c r="BA48" s="78">
        <v>11110</v>
      </c>
      <c r="BB48" s="78">
        <v>764</v>
      </c>
      <c r="BC48" s="80" t="s">
        <v>186</v>
      </c>
      <c r="BE48" s="100" t="s">
        <v>187</v>
      </c>
      <c r="BF48" s="86">
        <v>6464230</v>
      </c>
      <c r="BG48" s="86">
        <v>3871472</v>
      </c>
      <c r="BH48" s="87">
        <v>2344384</v>
      </c>
      <c r="BI48" s="78">
        <f t="shared" si="2"/>
        <v>6464.23</v>
      </c>
      <c r="BJ48" s="78">
        <f t="shared" si="2"/>
        <v>3871.4720000000002</v>
      </c>
      <c r="BK48" s="78">
        <f t="shared" si="2"/>
        <v>2344.384</v>
      </c>
    </row>
    <row r="49" spans="48:63">
      <c r="AV49" s="77" t="s">
        <v>188</v>
      </c>
      <c r="AW49" s="78">
        <v>13804680</v>
      </c>
      <c r="AX49" s="78">
        <v>12627020</v>
      </c>
      <c r="AY49" s="79">
        <v>917910</v>
      </c>
      <c r="AZ49" s="78">
        <v>13805</v>
      </c>
      <c r="BA49" s="78">
        <v>12627</v>
      </c>
      <c r="BB49" s="78">
        <v>918</v>
      </c>
      <c r="BE49" s="100" t="s">
        <v>189</v>
      </c>
      <c r="BF49" s="86">
        <v>8393603</v>
      </c>
      <c r="BG49" s="86">
        <v>4966324</v>
      </c>
      <c r="BH49" s="87">
        <v>3124378</v>
      </c>
      <c r="BI49" s="78">
        <f t="shared" si="2"/>
        <v>8393.6029999999992</v>
      </c>
      <c r="BJ49" s="78">
        <f t="shared" si="2"/>
        <v>4966.3239999999996</v>
      </c>
      <c r="BK49" s="78">
        <f t="shared" si="2"/>
        <v>3124.3780000000002</v>
      </c>
    </row>
    <row r="50" spans="48:63">
      <c r="AV50" s="77" t="s">
        <v>190</v>
      </c>
      <c r="AW50" s="78">
        <v>11903376</v>
      </c>
      <c r="AX50" s="78">
        <v>11297489</v>
      </c>
      <c r="AY50" s="79">
        <v>454570</v>
      </c>
      <c r="AZ50" s="78">
        <v>11903</v>
      </c>
      <c r="BA50" s="78">
        <v>11297</v>
      </c>
      <c r="BB50" s="78">
        <v>455</v>
      </c>
      <c r="BE50" s="100" t="s">
        <v>191</v>
      </c>
      <c r="BF50" s="81">
        <v>9311519</v>
      </c>
      <c r="BG50" s="78">
        <v>5330087</v>
      </c>
      <c r="BH50" s="79">
        <v>3565070</v>
      </c>
      <c r="BI50" s="78">
        <f t="shared" si="2"/>
        <v>9311.5190000000002</v>
      </c>
      <c r="BJ50" s="78">
        <f t="shared" si="2"/>
        <v>5330.0870000000004</v>
      </c>
      <c r="BK50" s="78">
        <f t="shared" si="2"/>
        <v>3565.07</v>
      </c>
    </row>
    <row r="51" spans="48:63">
      <c r="AV51" s="77" t="s">
        <v>192</v>
      </c>
      <c r="AW51" s="78">
        <v>11479512</v>
      </c>
      <c r="AX51" s="78">
        <v>10671207</v>
      </c>
      <c r="AY51" s="79">
        <v>651143</v>
      </c>
      <c r="AZ51" s="78">
        <v>11480</v>
      </c>
      <c r="BA51" s="78">
        <v>10671</v>
      </c>
      <c r="BB51" s="78">
        <v>651</v>
      </c>
      <c r="BC51" s="80" t="s">
        <v>192</v>
      </c>
      <c r="BE51" s="100" t="s">
        <v>193</v>
      </c>
      <c r="BF51" s="86">
        <v>8612590</v>
      </c>
      <c r="BG51" s="86">
        <v>5290798</v>
      </c>
      <c r="BH51" s="87">
        <v>2898672</v>
      </c>
      <c r="BI51" s="78">
        <f t="shared" si="2"/>
        <v>8612.59</v>
      </c>
      <c r="BJ51" s="78">
        <f t="shared" si="2"/>
        <v>5290.7979999999998</v>
      </c>
      <c r="BK51" s="78">
        <f t="shared" si="2"/>
        <v>2898.672</v>
      </c>
    </row>
    <row r="52" spans="48:63">
      <c r="BE52" s="100" t="s">
        <v>194</v>
      </c>
      <c r="BF52" s="86">
        <v>8262723</v>
      </c>
      <c r="BG52" s="86">
        <v>5084914</v>
      </c>
      <c r="BH52" s="87">
        <v>2864210</v>
      </c>
      <c r="BI52" s="78">
        <f t="shared" si="2"/>
        <v>8262.723</v>
      </c>
      <c r="BJ52" s="78">
        <f t="shared" si="2"/>
        <v>5084.9139999999998</v>
      </c>
      <c r="BK52" s="78">
        <f t="shared" si="2"/>
        <v>2864.21</v>
      </c>
    </row>
    <row r="53" spans="48:63">
      <c r="BE53" s="100" t="s">
        <v>195</v>
      </c>
      <c r="BF53" s="81">
        <v>9563307</v>
      </c>
      <c r="BG53" s="78">
        <v>5706837</v>
      </c>
      <c r="BH53" s="79">
        <v>3522238</v>
      </c>
      <c r="BI53" s="78">
        <f t="shared" si="2"/>
        <v>9563.3070000000007</v>
      </c>
      <c r="BJ53" s="78">
        <f t="shared" si="2"/>
        <v>5706.8370000000004</v>
      </c>
      <c r="BK53" s="78">
        <f t="shared" si="2"/>
        <v>3522.2379999999998</v>
      </c>
    </row>
    <row r="54" spans="48:63">
      <c r="BE54" s="100" t="s">
        <v>196</v>
      </c>
      <c r="BF54" s="86">
        <v>9345055</v>
      </c>
      <c r="BG54" s="86">
        <v>5730547</v>
      </c>
      <c r="BH54" s="87">
        <v>3255113</v>
      </c>
      <c r="BI54" s="78">
        <f t="shared" si="2"/>
        <v>9345.0550000000003</v>
      </c>
      <c r="BJ54" s="78">
        <f t="shared" si="2"/>
        <v>5730.5469999999996</v>
      </c>
      <c r="BK54" s="78">
        <f t="shared" si="2"/>
        <v>3255.1129999999998</v>
      </c>
    </row>
    <row r="55" spans="48:63">
      <c r="BE55" s="100" t="s">
        <v>197</v>
      </c>
      <c r="BF55" s="86">
        <v>9517006</v>
      </c>
      <c r="BG55" s="86">
        <v>5749648</v>
      </c>
      <c r="BH55" s="87">
        <v>3453717</v>
      </c>
      <c r="BI55" s="78">
        <f t="shared" si="2"/>
        <v>9517.0059999999994</v>
      </c>
      <c r="BJ55" s="78">
        <f t="shared" si="2"/>
        <v>5749.6480000000001</v>
      </c>
      <c r="BK55" s="78">
        <f t="shared" si="2"/>
        <v>3453.7170000000001</v>
      </c>
    </row>
    <row r="56" spans="48:63">
      <c r="BE56" s="100" t="s">
        <v>198</v>
      </c>
      <c r="BF56" s="81">
        <v>9089255</v>
      </c>
      <c r="BG56" s="78">
        <v>6452391</v>
      </c>
      <c r="BH56" s="79">
        <v>2265033</v>
      </c>
      <c r="BI56" s="78">
        <f t="shared" si="2"/>
        <v>9089.2549999999992</v>
      </c>
      <c r="BJ56" s="78">
        <f t="shared" si="2"/>
        <v>6452.3909999999996</v>
      </c>
      <c r="BK56" s="78">
        <f t="shared" si="2"/>
        <v>2265.0329999999999</v>
      </c>
    </row>
    <row r="57" spans="48:63">
      <c r="BE57" s="100" t="s">
        <v>199</v>
      </c>
      <c r="BF57" s="86">
        <v>8902795</v>
      </c>
      <c r="BG57" s="86">
        <v>6679218</v>
      </c>
      <c r="BH57" s="87">
        <v>1855182</v>
      </c>
      <c r="BI57" s="78">
        <f t="shared" si="2"/>
        <v>8902.7950000000001</v>
      </c>
      <c r="BJ57" s="78">
        <f t="shared" si="2"/>
        <v>6679.2179999999998</v>
      </c>
      <c r="BK57" s="78">
        <f t="shared" si="2"/>
        <v>1855.182</v>
      </c>
    </row>
    <row r="58" spans="48:63">
      <c r="BE58" s="100" t="s">
        <v>200</v>
      </c>
      <c r="BF58" s="86">
        <v>8822354</v>
      </c>
      <c r="BG58" s="86">
        <v>7110271</v>
      </c>
      <c r="BH58" s="87">
        <v>1349071</v>
      </c>
      <c r="BI58" s="78">
        <f t="shared" si="2"/>
        <v>8822.3539999999994</v>
      </c>
      <c r="BJ58" s="78">
        <f t="shared" si="2"/>
        <v>7110.2709999999997</v>
      </c>
      <c r="BK58" s="78">
        <f t="shared" si="2"/>
        <v>1349.0709999999999</v>
      </c>
    </row>
    <row r="60" spans="48:63">
      <c r="BE60" s="80" t="s">
        <v>201</v>
      </c>
      <c r="BF60" s="81">
        <v>9848195</v>
      </c>
      <c r="BG60" s="78">
        <v>7887411</v>
      </c>
      <c r="BH60" s="79">
        <v>1528451</v>
      </c>
      <c r="BI60" s="78">
        <v>9848.1949999999997</v>
      </c>
      <c r="BJ60" s="78">
        <v>7887.4110000000001</v>
      </c>
      <c r="BK60" s="78">
        <v>1528.451</v>
      </c>
    </row>
    <row r="61" spans="48:63">
      <c r="BE61" s="80" t="s">
        <v>202</v>
      </c>
      <c r="BF61" s="81">
        <v>11440124</v>
      </c>
      <c r="BG61" s="78">
        <v>8373552</v>
      </c>
      <c r="BH61" s="79">
        <v>2009930</v>
      </c>
      <c r="BI61" s="78">
        <v>11440.124</v>
      </c>
      <c r="BJ61" s="78">
        <v>8373.5519999999997</v>
      </c>
      <c r="BK61" s="78">
        <v>2009.93</v>
      </c>
    </row>
    <row r="62" spans="48:63">
      <c r="BE62" s="80" t="s">
        <v>203</v>
      </c>
      <c r="BF62" s="81">
        <v>11089716</v>
      </c>
      <c r="BG62" s="78">
        <v>8437078</v>
      </c>
      <c r="BH62" s="79">
        <v>2046398</v>
      </c>
      <c r="BI62" s="78">
        <v>11089.716</v>
      </c>
      <c r="BJ62" s="78">
        <v>8437.0779999999995</v>
      </c>
      <c r="BK62" s="78">
        <v>2046.3979999999999</v>
      </c>
    </row>
    <row r="63" spans="48:63">
      <c r="BE63" s="80" t="s">
        <v>204</v>
      </c>
      <c r="BF63" s="81">
        <v>11574838</v>
      </c>
      <c r="BG63" s="78">
        <v>10107235</v>
      </c>
      <c r="BH63" s="79">
        <v>987897</v>
      </c>
      <c r="BI63" s="78">
        <v>11574.838</v>
      </c>
      <c r="BJ63" s="78">
        <v>10107.235000000001</v>
      </c>
      <c r="BK63" s="78">
        <v>987.89700000000005</v>
      </c>
    </row>
    <row r="64" spans="48:63">
      <c r="BE64" s="80" t="s">
        <v>205</v>
      </c>
      <c r="BF64" s="81">
        <v>8968254</v>
      </c>
      <c r="BG64" s="78">
        <v>7979268</v>
      </c>
      <c r="BH64" s="79">
        <v>710861</v>
      </c>
      <c r="BI64" s="78">
        <v>8968.2540000000008</v>
      </c>
      <c r="BJ64" s="78">
        <v>7979.268</v>
      </c>
      <c r="BK64" s="78">
        <v>710.86099999999999</v>
      </c>
    </row>
    <row r="65" spans="57:63">
      <c r="BE65" s="80" t="s">
        <v>206</v>
      </c>
      <c r="BF65" s="81">
        <v>10612523</v>
      </c>
      <c r="BG65" s="78">
        <v>9088091</v>
      </c>
      <c r="BH65" s="79">
        <v>1137645</v>
      </c>
      <c r="BI65" s="78">
        <v>10612.522999999999</v>
      </c>
      <c r="BJ65" s="78">
        <v>9088.0910000000003</v>
      </c>
      <c r="BK65" s="78">
        <v>1137.645</v>
      </c>
    </row>
    <row r="66" spans="57:63">
      <c r="BE66" s="80" t="s">
        <v>207</v>
      </c>
      <c r="BF66" s="81">
        <v>9969199</v>
      </c>
      <c r="BG66" s="78">
        <v>8903779</v>
      </c>
      <c r="BH66" s="79">
        <v>826804</v>
      </c>
      <c r="BI66" s="78">
        <v>9969.1990000000005</v>
      </c>
      <c r="BJ66" s="78">
        <v>8903.7790000000005</v>
      </c>
      <c r="BK66" s="78">
        <v>826.80399999999997</v>
      </c>
    </row>
    <row r="67" spans="57:63">
      <c r="BE67" s="80" t="s">
        <v>208</v>
      </c>
      <c r="BF67" s="81">
        <v>9683885</v>
      </c>
      <c r="BG67" s="78">
        <v>8561660</v>
      </c>
      <c r="BH67" s="79">
        <v>885738</v>
      </c>
      <c r="BI67" s="78">
        <v>9683.8850000000002</v>
      </c>
      <c r="BJ67" s="78">
        <v>8561.66</v>
      </c>
      <c r="BK67" s="78">
        <v>885.73800000000006</v>
      </c>
    </row>
    <row r="68" spans="57:63">
      <c r="BE68" s="80" t="s">
        <v>209</v>
      </c>
      <c r="BF68" s="81">
        <v>8165684</v>
      </c>
      <c r="BG68" s="78">
        <v>7345199</v>
      </c>
      <c r="BH68" s="79">
        <v>440191</v>
      </c>
      <c r="BI68" s="78">
        <v>8165.6840000000002</v>
      </c>
      <c r="BJ68" s="78">
        <v>7345.1989999999996</v>
      </c>
      <c r="BK68" s="78">
        <v>440.19099999999997</v>
      </c>
    </row>
    <row r="69" spans="57:63">
      <c r="BE69" s="80" t="s">
        <v>97</v>
      </c>
      <c r="BF69" s="81">
        <v>11713699</v>
      </c>
      <c r="BG69" s="78">
        <v>10776315</v>
      </c>
      <c r="BH69" s="79">
        <v>606026</v>
      </c>
      <c r="BI69" s="78">
        <v>11713.699000000001</v>
      </c>
      <c r="BJ69" s="78">
        <v>10776.315000000001</v>
      </c>
      <c r="BK69" s="78">
        <v>606.02599999999995</v>
      </c>
    </row>
    <row r="70" spans="57:63">
      <c r="BE70" s="80" t="s">
        <v>103</v>
      </c>
      <c r="BF70" s="81">
        <v>11715533</v>
      </c>
      <c r="BG70" s="78">
        <v>10698044</v>
      </c>
      <c r="BH70" s="79">
        <v>649559</v>
      </c>
      <c r="BI70" s="78">
        <v>11715.532999999999</v>
      </c>
      <c r="BJ70" s="78">
        <v>10698.044</v>
      </c>
      <c r="BK70" s="78">
        <v>649.55899999999997</v>
      </c>
    </row>
    <row r="71" spans="57:63">
      <c r="BE71" s="80" t="s">
        <v>109</v>
      </c>
      <c r="BF71" s="81">
        <v>11656347</v>
      </c>
      <c r="BG71" s="78">
        <v>10727910</v>
      </c>
      <c r="BH71" s="79">
        <v>547766</v>
      </c>
      <c r="BI71" s="78">
        <v>11656.347</v>
      </c>
      <c r="BJ71" s="78">
        <v>10727.91</v>
      </c>
      <c r="BK71" s="78">
        <v>547.76599999999996</v>
      </c>
    </row>
    <row r="72" spans="57:63">
      <c r="BE72" s="80" t="s">
        <v>115</v>
      </c>
      <c r="BF72" s="81">
        <v>10888925</v>
      </c>
      <c r="BG72" s="78">
        <v>10162943</v>
      </c>
      <c r="BH72" s="79">
        <v>347454</v>
      </c>
      <c r="BI72" s="78">
        <v>10888.924999999999</v>
      </c>
      <c r="BJ72" s="78">
        <v>10162.942999999999</v>
      </c>
      <c r="BK72" s="78">
        <v>347.45400000000001</v>
      </c>
    </row>
    <row r="73" spans="57:63">
      <c r="BE73" s="80" t="s">
        <v>117</v>
      </c>
      <c r="BF73" s="81">
        <v>17205163</v>
      </c>
      <c r="BG73" s="78">
        <v>16306900</v>
      </c>
      <c r="BH73" s="79">
        <v>500675</v>
      </c>
      <c r="BI73" s="78">
        <v>17205.163</v>
      </c>
      <c r="BJ73" s="78">
        <v>16306.9</v>
      </c>
      <c r="BK73" s="78">
        <v>500.67500000000001</v>
      </c>
    </row>
    <row r="74" spans="57:63">
      <c r="BE74" s="80" t="s">
        <v>120</v>
      </c>
      <c r="BF74" s="81">
        <v>13659581</v>
      </c>
      <c r="BG74" s="78">
        <v>12781739</v>
      </c>
      <c r="BH74" s="79">
        <v>441207</v>
      </c>
      <c r="BI74" s="78">
        <v>13659.581</v>
      </c>
      <c r="BJ74" s="78">
        <v>12781.739</v>
      </c>
      <c r="BK74" s="78">
        <v>441.20699999999999</v>
      </c>
    </row>
    <row r="75" spans="57:63">
      <c r="BE75" s="80" t="s">
        <v>122</v>
      </c>
      <c r="BF75" s="81">
        <v>14599945</v>
      </c>
      <c r="BG75" s="78">
        <v>13114019</v>
      </c>
      <c r="BH75" s="79">
        <v>771179</v>
      </c>
      <c r="BI75" s="78">
        <v>14599.945</v>
      </c>
      <c r="BJ75" s="78">
        <v>13114.019</v>
      </c>
      <c r="BK75" s="78">
        <v>771.17899999999997</v>
      </c>
    </row>
    <row r="76" spans="57:63">
      <c r="BE76" s="80" t="s">
        <v>124</v>
      </c>
      <c r="BF76" s="81">
        <v>13973265</v>
      </c>
      <c r="BG76" s="78">
        <v>12679576</v>
      </c>
      <c r="BH76" s="79">
        <v>605394</v>
      </c>
      <c r="BI76" s="78">
        <v>13973.264999999999</v>
      </c>
      <c r="BJ76" s="78">
        <v>12679.575999999999</v>
      </c>
      <c r="BK76" s="78">
        <v>605.39400000000001</v>
      </c>
    </row>
    <row r="77" spans="57:63">
      <c r="BE77" s="80" t="s">
        <v>126</v>
      </c>
      <c r="BF77" s="81">
        <v>12020442</v>
      </c>
      <c r="BG77" s="78">
        <v>10624448</v>
      </c>
      <c r="BH77" s="79">
        <v>748472</v>
      </c>
      <c r="BI77" s="78">
        <v>12020.441999999999</v>
      </c>
      <c r="BJ77" s="78">
        <v>10624.448</v>
      </c>
      <c r="BK77" s="78">
        <v>748.47199999999998</v>
      </c>
    </row>
    <row r="78" spans="57:63">
      <c r="BE78" s="80" t="s">
        <v>128</v>
      </c>
      <c r="BF78" s="81">
        <v>11432368</v>
      </c>
      <c r="BG78" s="78">
        <v>10364627</v>
      </c>
      <c r="BH78" s="79">
        <v>620047</v>
      </c>
      <c r="BI78" s="78">
        <v>11432.368</v>
      </c>
      <c r="BJ78" s="78">
        <v>10364.627</v>
      </c>
      <c r="BK78" s="78">
        <v>620.04700000000003</v>
      </c>
    </row>
    <row r="79" spans="57:63">
      <c r="BE79" s="80" t="s">
        <v>130</v>
      </c>
      <c r="BF79" s="81">
        <v>12755431</v>
      </c>
      <c r="BG79" s="78">
        <v>11467656</v>
      </c>
      <c r="BH79" s="79">
        <v>700966</v>
      </c>
      <c r="BI79" s="78">
        <v>12755.431</v>
      </c>
      <c r="BJ79" s="78">
        <v>11467.656000000001</v>
      </c>
      <c r="BK79" s="78">
        <v>700.96600000000001</v>
      </c>
    </row>
    <row r="80" spans="57:63">
      <c r="BE80" s="77" t="s">
        <v>132</v>
      </c>
      <c r="BF80" s="78">
        <v>12013190</v>
      </c>
      <c r="BG80" s="78">
        <v>11016323</v>
      </c>
      <c r="BH80" s="79">
        <v>529477</v>
      </c>
      <c r="BI80" s="78">
        <f t="shared" ref="BI80:BK87" si="3">BF80/1000</f>
        <v>12013.19</v>
      </c>
      <c r="BJ80" s="78">
        <f t="shared" si="3"/>
        <v>11016.323</v>
      </c>
      <c r="BK80" s="78">
        <f t="shared" si="3"/>
        <v>529.47699999999998</v>
      </c>
    </row>
    <row r="81" spans="57:63">
      <c r="BE81" s="77" t="s">
        <v>134</v>
      </c>
      <c r="BF81" s="78">
        <v>14535390</v>
      </c>
      <c r="BG81" s="78">
        <v>13367321</v>
      </c>
      <c r="BH81" s="79">
        <v>672338</v>
      </c>
      <c r="BI81" s="78">
        <f t="shared" si="3"/>
        <v>14535.39</v>
      </c>
      <c r="BJ81" s="78">
        <f t="shared" si="3"/>
        <v>13367.321</v>
      </c>
      <c r="BK81" s="78">
        <f t="shared" si="3"/>
        <v>672.33799999999997</v>
      </c>
    </row>
    <row r="82" spans="57:63">
      <c r="BE82" s="77" t="s">
        <v>136</v>
      </c>
      <c r="BF82" s="86">
        <v>13986038</v>
      </c>
      <c r="BG82" s="86">
        <v>12836457</v>
      </c>
      <c r="BH82" s="87">
        <v>640597</v>
      </c>
      <c r="BI82" s="78">
        <f t="shared" si="3"/>
        <v>13986.038</v>
      </c>
      <c r="BJ82" s="78">
        <f t="shared" si="3"/>
        <v>12836.457</v>
      </c>
      <c r="BK82" s="78">
        <f t="shared" si="3"/>
        <v>640.59699999999998</v>
      </c>
    </row>
    <row r="83" spans="57:63">
      <c r="BE83" s="77" t="s">
        <v>138</v>
      </c>
      <c r="BF83" s="78">
        <v>12828289</v>
      </c>
      <c r="BG83" s="78">
        <v>12047414</v>
      </c>
      <c r="BH83" s="79">
        <v>441537</v>
      </c>
      <c r="BI83" s="78">
        <f t="shared" si="3"/>
        <v>12828.289000000001</v>
      </c>
      <c r="BJ83" s="78">
        <f t="shared" si="3"/>
        <v>12047.414000000001</v>
      </c>
      <c r="BK83" s="78">
        <f t="shared" si="3"/>
        <v>441.53699999999998</v>
      </c>
    </row>
    <row r="84" spans="57:63">
      <c r="BE84" s="80" t="s">
        <v>140</v>
      </c>
      <c r="BF84" s="78">
        <v>13239672</v>
      </c>
      <c r="BG84" s="78">
        <v>12483620</v>
      </c>
      <c r="BH84" s="79">
        <v>288851</v>
      </c>
      <c r="BI84" s="78">
        <f t="shared" si="3"/>
        <v>13239.672</v>
      </c>
      <c r="BJ84" s="78">
        <f t="shared" si="3"/>
        <v>12483.62</v>
      </c>
      <c r="BK84" s="78">
        <f t="shared" si="3"/>
        <v>288.851</v>
      </c>
    </row>
    <row r="85" spans="57:63">
      <c r="BE85" s="80" t="s">
        <v>142</v>
      </c>
      <c r="BF85" s="78">
        <v>15149333</v>
      </c>
      <c r="BG85" s="78">
        <v>14134246</v>
      </c>
      <c r="BH85" s="79">
        <v>523034</v>
      </c>
      <c r="BI85" s="78">
        <f t="shared" si="3"/>
        <v>15149.333000000001</v>
      </c>
      <c r="BJ85" s="78">
        <f t="shared" si="3"/>
        <v>14134.245999999999</v>
      </c>
      <c r="BK85" s="78">
        <f t="shared" si="3"/>
        <v>523.03399999999999</v>
      </c>
    </row>
    <row r="86" spans="57:63">
      <c r="BE86" s="80" t="s">
        <v>145</v>
      </c>
      <c r="BF86" s="78">
        <v>9956771</v>
      </c>
      <c r="BG86" s="78">
        <v>9383149</v>
      </c>
      <c r="BH86" s="79">
        <v>316338</v>
      </c>
      <c r="BI86" s="78">
        <f t="shared" si="3"/>
        <v>9956.7710000000006</v>
      </c>
      <c r="BJ86" s="78">
        <f t="shared" si="3"/>
        <v>9383.1489999999994</v>
      </c>
      <c r="BK86" s="78">
        <f t="shared" si="3"/>
        <v>316.33800000000002</v>
      </c>
    </row>
    <row r="87" spans="57:63">
      <c r="BE87" s="80" t="s">
        <v>147</v>
      </c>
      <c r="BF87" s="78">
        <v>14340478</v>
      </c>
      <c r="BG87" s="78">
        <v>13514628</v>
      </c>
      <c r="BH87" s="79">
        <v>475403</v>
      </c>
      <c r="BI87" s="78">
        <f t="shared" si="3"/>
        <v>14340.477999999999</v>
      </c>
      <c r="BJ87" s="78">
        <f t="shared" si="3"/>
        <v>13514.628000000001</v>
      </c>
      <c r="BK87" s="78">
        <f t="shared" si="3"/>
        <v>475.40300000000002</v>
      </c>
    </row>
    <row r="88" spans="57:63">
      <c r="BE88" s="80" t="s">
        <v>149</v>
      </c>
      <c r="BF88" s="78">
        <v>13738212</v>
      </c>
      <c r="BG88" s="78">
        <v>12873806</v>
      </c>
      <c r="BH88" s="79">
        <v>448767</v>
      </c>
      <c r="BI88" s="78">
        <v>13738.212</v>
      </c>
      <c r="BJ88" s="78">
        <v>12873.806</v>
      </c>
      <c r="BK88" s="78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5" max="1048575" man="1"/>
    <brk id="69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4"/>
  <sheetViews>
    <sheetView showGridLines="0" view="pageBreakPreview" topLeftCell="A28" zoomScaleNormal="100" zoomScaleSheetLayoutView="100" workbookViewId="0">
      <selection activeCell="A5" sqref="A5"/>
    </sheetView>
  </sheetViews>
  <sheetFormatPr defaultColWidth="8.6328125" defaultRowHeight="16.2"/>
  <cols>
    <col min="1" max="35" width="8.6328125" style="101"/>
    <col min="36" max="36" width="11.36328125" style="101" customWidth="1"/>
    <col min="37" max="37" width="8.6328125" style="101"/>
    <col min="38" max="38" width="5.453125" style="101" customWidth="1"/>
    <col min="39" max="39" width="11.6328125" style="101" customWidth="1"/>
    <col min="40" max="16384" width="8.6328125" style="101"/>
  </cols>
  <sheetData>
    <row r="1" spans="1:43" ht="39.75" customHeight="1">
      <c r="A1" s="193" t="s">
        <v>210</v>
      </c>
      <c r="B1" s="193"/>
      <c r="C1" s="193"/>
      <c r="D1" s="193"/>
      <c r="E1" s="193"/>
      <c r="F1" s="193"/>
      <c r="G1" s="193"/>
      <c r="H1" s="193"/>
      <c r="I1" s="193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</row>
    <row r="2" spans="1:43" ht="16.5" customHeight="1">
      <c r="A2" s="194" t="s">
        <v>211</v>
      </c>
      <c r="B2" s="194"/>
      <c r="C2" s="194"/>
      <c r="D2" s="194"/>
      <c r="E2" s="194"/>
      <c r="F2" s="194"/>
      <c r="G2" s="194"/>
      <c r="H2" s="194"/>
      <c r="I2" s="194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2" t="s">
        <v>212</v>
      </c>
      <c r="AK2" s="102"/>
      <c r="AL2" s="102"/>
      <c r="AM2" s="102" t="s">
        <v>213</v>
      </c>
      <c r="AN2" s="102"/>
      <c r="AO2" s="102"/>
      <c r="AP2" s="102" t="s">
        <v>214</v>
      </c>
      <c r="AQ2" s="102"/>
    </row>
    <row r="3" spans="1:43" ht="19.5" customHeight="1">
      <c r="AJ3" s="102" t="s">
        <v>215</v>
      </c>
      <c r="AK3" s="103">
        <f>'[1]彙總表 1 (新聞稿)'!E18</f>
        <v>92.96</v>
      </c>
      <c r="AL3" s="102"/>
      <c r="AM3" s="102" t="s">
        <v>2</v>
      </c>
      <c r="AN3" s="103">
        <f>'[1]彙總表 1 (新聞稿)'!D59</f>
        <v>44.537041295832083</v>
      </c>
      <c r="AO3" s="102"/>
      <c r="AP3" s="102" t="s">
        <v>216</v>
      </c>
      <c r="AQ3" s="103">
        <f>'[1]表3銀行別(需排序)'!O50</f>
        <v>68.664289076798298</v>
      </c>
    </row>
    <row r="4" spans="1:43" ht="36" customHeight="1">
      <c r="AJ4" s="102" t="s">
        <v>217</v>
      </c>
      <c r="AK4" s="103">
        <f>'[1]彙總表 1 (新聞稿)'!E7</f>
        <v>5.67</v>
      </c>
      <c r="AL4" s="102"/>
      <c r="AM4" s="102" t="s">
        <v>218</v>
      </c>
      <c r="AN4" s="103">
        <f>'[1]彙總表 1 (新聞稿)'!C59</f>
        <v>55.46295870416791</v>
      </c>
      <c r="AO4" s="102"/>
      <c r="AP4" s="104" t="s">
        <v>219</v>
      </c>
      <c r="AQ4" s="103">
        <f>'[1]表3銀行別(需排序)'!O86</f>
        <v>31.335710923201699</v>
      </c>
    </row>
    <row r="5" spans="1:43">
      <c r="AJ5" s="102" t="s">
        <v>220</v>
      </c>
      <c r="AK5" s="103">
        <f>'[1]彙總表 1 (新聞稿)'!E30</f>
        <v>1.19</v>
      </c>
      <c r="AL5" s="102"/>
      <c r="AM5" s="102"/>
      <c r="AN5" s="102"/>
      <c r="AO5" s="102"/>
      <c r="AP5" s="102"/>
      <c r="AQ5" s="102"/>
    </row>
    <row r="6" spans="1:43">
      <c r="AJ6" s="102" t="s">
        <v>221</v>
      </c>
      <c r="AK6" s="103">
        <f>'[1]彙總表 1 (新聞稿)'!E33</f>
        <v>0.17</v>
      </c>
      <c r="AL6" s="102"/>
      <c r="AM6" s="102"/>
      <c r="AN6" s="102"/>
      <c r="AO6" s="102"/>
      <c r="AP6" s="102"/>
      <c r="AQ6" s="102"/>
    </row>
    <row r="7" spans="1:43">
      <c r="AJ7" s="102" t="s">
        <v>222</v>
      </c>
      <c r="AK7" s="103">
        <f>'[1]彙總表 1 (新聞稿)'!E37</f>
        <v>0.01</v>
      </c>
      <c r="AL7" s="102"/>
      <c r="AM7" s="102"/>
      <c r="AN7" s="102"/>
      <c r="AO7" s="102"/>
      <c r="AP7" s="102"/>
      <c r="AQ7" s="102"/>
    </row>
    <row r="11" spans="1:43">
      <c r="AJ11" s="105" t="s">
        <v>223</v>
      </c>
    </row>
    <row r="12" spans="1:43">
      <c r="AJ12" s="105" t="s">
        <v>224</v>
      </c>
    </row>
    <row r="13" spans="1:43">
      <c r="AK13" s="106"/>
    </row>
    <row r="22" spans="1:35" ht="19.5" customHeight="1"/>
    <row r="23" spans="1:35" ht="19.5" customHeight="1"/>
    <row r="24" spans="1:35" ht="22.2">
      <c r="A24" s="194" t="s">
        <v>214</v>
      </c>
      <c r="B24" s="194"/>
      <c r="C24" s="194"/>
      <c r="D24" s="194"/>
      <c r="E24" s="194"/>
      <c r="F24" s="194"/>
      <c r="G24" s="194"/>
      <c r="H24" s="194"/>
      <c r="I24" s="194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 1 </vt:lpstr>
      <vt:lpstr>附圖 2.</vt:lpstr>
      <vt:lpstr>'附表 1'!Print_Area</vt:lpstr>
      <vt:lpstr>'附表 2'!Print_Area</vt:lpstr>
      <vt:lpstr>'附圖 1 '!Print_Area</vt:lpstr>
      <vt:lpstr>'附圖 2.'!Print_Area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2017-03-02T06:26:46Z</cp:lastPrinted>
  <dcterms:created xsi:type="dcterms:W3CDTF">2017-02-23T02:08:18Z</dcterms:created>
  <dcterms:modified xsi:type="dcterms:W3CDTF">2017-03-02T06:26:51Z</dcterms:modified>
</cp:coreProperties>
</file>