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1"/>
  </bookViews>
  <sheets>
    <sheet name="附表1" sheetId="1" r:id="rId1"/>
    <sheet name="附表2" sheetId="2" r:id="rId2"/>
  </sheets>
  <externalReferences>
    <externalReference r:id="rId5"/>
  </externalReferences>
  <definedNames>
    <definedName name="_xlfn.RANK.AVG" hidden="1">#NAME?</definedName>
    <definedName name="_xlnm.Print_Area" localSheetId="0">'附表1'!$A$1:$K$21</definedName>
    <definedName name="_xlnm.Print_Area" localSheetId="1">'附表2'!$A$1:$I$17</definedName>
  </definedNames>
  <calcPr fullCalcOnLoad="1"/>
</workbook>
</file>

<file path=xl/sharedStrings.xml><?xml version="1.0" encoding="utf-8"?>
<sst xmlns="http://schemas.openxmlformats.org/spreadsheetml/2006/main" count="62" uniqueCount="46">
  <si>
    <t>項目</t>
  </si>
  <si>
    <t>利率有關契約</t>
  </si>
  <si>
    <t>權益證券有關契約</t>
  </si>
  <si>
    <t>商品有關契約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</si>
  <si>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銀行衍生性金融商品未結清契約名目本金餘額比較</t>
    </r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</si>
  <si>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</si>
  <si>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比較增減</t>
  </si>
  <si>
    <t>金額</t>
  </si>
  <si>
    <t>比重</t>
  </si>
  <si>
    <t xml:space="preserve"> 金額 </t>
  </si>
  <si>
    <t xml:space="preserve"> 比重 </t>
  </si>
  <si>
    <t>變動率</t>
  </si>
  <si>
    <r>
      <rPr>
        <sz val="12"/>
        <rFont val="標楷體"/>
        <family val="4"/>
      </rPr>
      <t>註：</t>
    </r>
    <r>
      <rPr>
        <sz val="12"/>
        <rFont val="標楷體"/>
        <family val="4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</si>
  <si>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</t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</si>
  <si>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月底</t>
    </r>
  </si>
  <si>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</rPr>
      <t>銀行衍生性金融商品未結清契約名目本金餘額</t>
    </r>
  </si>
  <si>
    <t>市   場   別</t>
  </si>
  <si>
    <t>匯率有關契約</t>
  </si>
  <si>
    <t>信用有關契約</t>
  </si>
  <si>
    <t>其他有關契約</t>
  </si>
  <si>
    <t>合    計</t>
  </si>
  <si>
    <t>比重</t>
  </si>
  <si>
    <r>
      <rPr>
        <b/>
        <sz val="14"/>
        <rFont val="標楷體"/>
        <family val="4"/>
      </rPr>
      <t>一、店頭市場</t>
    </r>
    <r>
      <rPr>
        <b/>
        <sz val="14"/>
        <rFont val="Times New Roman"/>
        <family val="1"/>
      </rPr>
      <t>(OTC)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</si>
  <si>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遠期契約</t>
    </r>
    <r>
      <rPr>
        <sz val="14"/>
        <rFont val="Times New Roman"/>
        <family val="1"/>
      </rPr>
      <t>(Forwards)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</si>
  <si>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交換</t>
    </r>
    <r>
      <rPr>
        <sz val="14"/>
        <rFont val="Times New Roman"/>
        <family val="1"/>
      </rPr>
      <t>(Swaps)</t>
    </r>
  </si>
  <si>
    <r>
      <t xml:space="preserve">  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買入選擇權</t>
    </r>
    <r>
      <rPr>
        <sz val="14"/>
        <rFont val="Times New Roman"/>
        <family val="1"/>
      </rPr>
      <t>(Bought Options)</t>
    </r>
  </si>
  <si>
    <r>
      <t xml:space="preserve">  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賣出選擇權</t>
    </r>
    <r>
      <rPr>
        <sz val="14"/>
        <rFont val="Times New Roman"/>
        <family val="1"/>
      </rPr>
      <t>(Sold Options)</t>
    </r>
  </si>
  <si>
    <r>
      <rPr>
        <b/>
        <sz val="14"/>
        <rFont val="標楷體"/>
        <family val="4"/>
      </rPr>
      <t>二、交易所</t>
    </r>
    <r>
      <rPr>
        <b/>
        <sz val="14"/>
        <rFont val="Times New Roman"/>
        <family val="1"/>
      </rPr>
      <t>(Exchange-traded Contracts)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</si>
  <si>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長部位</t>
    </r>
    <r>
      <rPr>
        <sz val="14"/>
        <rFont val="Times New Roman"/>
        <family val="1"/>
      </rPr>
      <t>(Futures-Long Positions)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</si>
  <si>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短部位</t>
    </r>
    <r>
      <rPr>
        <sz val="14"/>
        <rFont val="Times New Roman"/>
        <family val="1"/>
      </rPr>
      <t>(Futures-Short Positions)</t>
    </r>
  </si>
  <si>
    <t>合      計</t>
  </si>
  <si>
    <t>目   的   別</t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</si>
  <si>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月底</t>
    </r>
  </si>
  <si>
    <r>
      <rPr>
        <b/>
        <sz val="20"/>
        <rFont val="Times New Roman"/>
        <family val="1"/>
      </rPr>
      <t>112</t>
    </r>
    <r>
      <rPr>
        <b/>
        <sz val="20"/>
        <rFont val="標楷體"/>
        <family val="4"/>
      </rPr>
      <t>年</t>
    </r>
    <r>
      <rPr>
        <b/>
        <sz val="20"/>
        <rFont val="Times New Roman"/>
        <family val="1"/>
      </rPr>
      <t>9</t>
    </r>
    <r>
      <rPr>
        <b/>
        <sz val="20"/>
        <rFont val="標楷體"/>
        <family val="4"/>
      </rPr>
      <t>月底</t>
    </r>
  </si>
  <si>
    <r>
      <rPr>
        <b/>
        <sz val="17"/>
        <rFont val="標楷體"/>
        <family val="4"/>
      </rPr>
      <t>一、店頭市場</t>
    </r>
    <r>
      <rPr>
        <b/>
        <sz val="17"/>
        <rFont val="Times New Roman"/>
        <family val="1"/>
      </rPr>
      <t>(OTC)</t>
    </r>
  </si>
  <si>
    <r>
      <t xml:space="preserve">  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遠期契約</t>
    </r>
    <r>
      <rPr>
        <sz val="17"/>
        <rFont val="Times New Roman"/>
        <family val="1"/>
      </rPr>
      <t>(Forwards)</t>
    </r>
  </si>
  <si>
    <r>
      <t xml:space="preserve">  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交換</t>
    </r>
    <r>
      <rPr>
        <sz val="17"/>
        <rFont val="Times New Roman"/>
        <family val="1"/>
      </rPr>
      <t>(Swaps)</t>
    </r>
  </si>
  <si>
    <r>
      <t xml:space="preserve">  (</t>
    </r>
    <r>
      <rPr>
        <sz val="17"/>
        <rFont val="標楷體"/>
        <family val="4"/>
      </rPr>
      <t>三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買入選擇權</t>
    </r>
    <r>
      <rPr>
        <sz val="17"/>
        <rFont val="Times New Roman"/>
        <family val="1"/>
      </rPr>
      <t>(Bought Options)</t>
    </r>
  </si>
  <si>
    <r>
      <t xml:space="preserve">  (</t>
    </r>
    <r>
      <rPr>
        <sz val="17"/>
        <rFont val="標楷體"/>
        <family val="4"/>
      </rPr>
      <t>四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賣出選擇權</t>
    </r>
    <r>
      <rPr>
        <sz val="17"/>
        <rFont val="Times New Roman"/>
        <family val="1"/>
      </rPr>
      <t>(Sold Options)</t>
    </r>
  </si>
  <si>
    <r>
      <rPr>
        <b/>
        <sz val="17"/>
        <rFont val="標楷體"/>
        <family val="4"/>
      </rPr>
      <t>二、交易所</t>
    </r>
    <r>
      <rPr>
        <b/>
        <sz val="17"/>
        <rFont val="Times New Roman"/>
        <family val="1"/>
      </rPr>
      <t>(Exchange-traded Contracts)</t>
    </r>
  </si>
  <si>
    <r>
      <t xml:space="preserve">  (</t>
    </r>
    <r>
      <rPr>
        <sz val="17"/>
        <rFont val="標楷體"/>
        <family val="4"/>
      </rPr>
      <t>一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期貨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長部位</t>
    </r>
    <r>
      <rPr>
        <sz val="17"/>
        <rFont val="Times New Roman"/>
        <family val="1"/>
      </rPr>
      <t>(Futures-Long Positions)</t>
    </r>
  </si>
  <si>
    <r>
      <t xml:space="preserve">  (</t>
    </r>
    <r>
      <rPr>
        <sz val="17"/>
        <rFont val="標楷體"/>
        <family val="4"/>
      </rPr>
      <t>二</t>
    </r>
    <r>
      <rPr>
        <sz val="17"/>
        <rFont val="Times New Roman"/>
        <family val="1"/>
      </rPr>
      <t>)</t>
    </r>
    <r>
      <rPr>
        <sz val="17"/>
        <rFont val="標楷體"/>
        <family val="4"/>
      </rPr>
      <t>期貨</t>
    </r>
    <r>
      <rPr>
        <sz val="17"/>
        <rFont val="Times New Roman"/>
        <family val="1"/>
      </rPr>
      <t>-</t>
    </r>
    <r>
      <rPr>
        <sz val="17"/>
        <rFont val="標楷體"/>
        <family val="4"/>
      </rPr>
      <t>短部位</t>
    </r>
    <r>
      <rPr>
        <sz val="17"/>
        <rFont val="Times New Roman"/>
        <family val="1"/>
      </rPr>
      <t>(Futures-Short Positions)</t>
    </r>
  </si>
  <si>
    <r>
      <rPr>
        <b/>
        <sz val="17"/>
        <rFont val="標楷體"/>
        <family val="4"/>
      </rPr>
      <t>一、交易目的</t>
    </r>
  </si>
  <si>
    <r>
      <rPr>
        <b/>
        <sz val="17"/>
        <rFont val="標楷體"/>
        <family val="4"/>
      </rPr>
      <t>二、非交易目的</t>
    </r>
  </si>
  <si>
    <r>
      <rPr>
        <b/>
        <sz val="17"/>
        <rFont val="標楷體"/>
        <family val="4"/>
      </rPr>
      <t>合</t>
    </r>
    <r>
      <rPr>
        <b/>
        <sz val="17"/>
        <rFont val="Times New Roman"/>
        <family val="1"/>
      </rPr>
      <t xml:space="preserve">      </t>
    </r>
    <r>
      <rPr>
        <b/>
        <sz val="17"/>
        <rFont val="標楷體"/>
        <family val="4"/>
      </rPr>
      <t>計</t>
    </r>
  </si>
  <si>
    <t>註：本表資料包括本國銀行(總行、國內外分行及國際金融業務分行)及外國與大陸地區銀行(在台一般分行及國際金融業務分行)。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</si>
</sst>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  <numFmt numFmtId="182" formatCode="_(* #,##0.000_);_(* \(#,##0.000\);_(* &quot;-&quot;_);_(@_)"/>
    <numFmt numFmtId="183" formatCode="_(* #,##0.00_);_(* \(#,##0.00\);_(* &quot;-&quot;_);_(@_)"/>
    <numFmt numFmtId="184" formatCode="_(* #,##0.00_);_(* \-#,##0.00_);_(* &quot;-&quot;_);_(@_)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32"/>
      <name val="標楷體"/>
      <family val="4"/>
    </font>
    <font>
      <b/>
      <sz val="3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b/>
      <i/>
      <sz val="18"/>
      <name val="華康楷書體W5"/>
      <family val="4"/>
    </font>
    <font>
      <sz val="16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u val="single"/>
      <sz val="18"/>
      <name val="標楷體"/>
      <family val="4"/>
    </font>
    <font>
      <sz val="17"/>
      <name val="標楷體"/>
      <family val="4"/>
    </font>
    <font>
      <b/>
      <sz val="17"/>
      <name val="Times New Roman"/>
      <family val="1"/>
    </font>
    <font>
      <b/>
      <sz val="17"/>
      <name val="標楷體"/>
      <family val="4"/>
    </font>
    <font>
      <sz val="1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6" fillId="0" borderId="0" xfId="33" applyFont="1">
      <alignment/>
      <protection/>
    </xf>
    <xf numFmtId="176" fontId="6" fillId="0" borderId="0" xfId="33" applyNumberFormat="1" applyFont="1">
      <alignment/>
      <protection/>
    </xf>
    <xf numFmtId="0" fontId="6" fillId="0" borderId="0" xfId="33" applyFont="1" applyAlignment="1">
      <alignment horizontal="center" vertical="center" wrapText="1"/>
      <protection/>
    </xf>
    <xf numFmtId="178" fontId="6" fillId="0" borderId="0" xfId="34" applyNumberFormat="1" applyFont="1" applyAlignment="1">
      <alignment horizontal="left" vertical="center"/>
      <protection/>
    </xf>
    <xf numFmtId="10" fontId="6" fillId="0" borderId="0" xfId="41" applyNumberFormat="1" applyFont="1" applyAlignment="1">
      <alignment/>
    </xf>
    <xf numFmtId="177" fontId="6" fillId="0" borderId="0" xfId="33" applyNumberFormat="1" applyFont="1" applyAlignment="1">
      <alignment horizontal="center" vertical="center" wrapText="1"/>
      <protection/>
    </xf>
    <xf numFmtId="178" fontId="6" fillId="0" borderId="0" xfId="33" applyNumberFormat="1" applyFont="1" applyAlignment="1">
      <alignment horizontal="left" vertical="center"/>
      <protection/>
    </xf>
    <xf numFmtId="4" fontId="6" fillId="0" borderId="0" xfId="33" applyNumberFormat="1" applyFont="1">
      <alignment/>
      <protection/>
    </xf>
    <xf numFmtId="0" fontId="60" fillId="0" borderId="0" xfId="33" applyFont="1" applyAlignment="1">
      <alignment horizontal="center" vertical="center" wrapText="1"/>
      <protection/>
    </xf>
    <xf numFmtId="177" fontId="6" fillId="0" borderId="0" xfId="33" applyNumberFormat="1" applyFont="1">
      <alignment/>
      <protection/>
    </xf>
    <xf numFmtId="181" fontId="6" fillId="0" borderId="0" xfId="33" applyNumberFormat="1" applyFont="1">
      <alignment/>
      <protection/>
    </xf>
    <xf numFmtId="0" fontId="6" fillId="0" borderId="0" xfId="33" applyFont="1" applyAlignment="1">
      <alignment horizontal="left" vertical="center"/>
      <protection/>
    </xf>
    <xf numFmtId="177" fontId="6" fillId="0" borderId="0" xfId="41" applyNumberFormat="1" applyFont="1" applyAlignment="1">
      <alignment horizontal="centerContinuous"/>
    </xf>
    <xf numFmtId="177" fontId="10" fillId="0" borderId="10" xfId="33" applyNumberFormat="1" applyFont="1" applyBorder="1" applyAlignment="1">
      <alignment horizontal="center" vertical="center" wrapText="1"/>
      <protection/>
    </xf>
    <xf numFmtId="176" fontId="10" fillId="0" borderId="11" xfId="33" applyNumberFormat="1" applyFont="1" applyBorder="1" applyAlignment="1">
      <alignment horizontal="center" vertical="center"/>
      <protection/>
    </xf>
    <xf numFmtId="178" fontId="11" fillId="0" borderId="12" xfId="33" applyNumberFormat="1" applyFont="1" applyBorder="1" applyAlignment="1">
      <alignment horizontal="right" vertical="center"/>
      <protection/>
    </xf>
    <xf numFmtId="179" fontId="11" fillId="0" borderId="13" xfId="33" applyNumberFormat="1" applyFont="1" applyBorder="1" applyAlignment="1">
      <alignment horizontal="right" vertical="center" wrapText="1"/>
      <protection/>
    </xf>
    <xf numFmtId="179" fontId="13" fillId="0" borderId="14" xfId="33" applyNumberFormat="1" applyFont="1" applyBorder="1" applyAlignment="1">
      <alignment horizontal="right" vertical="center" wrapText="1"/>
      <protection/>
    </xf>
    <xf numFmtId="178" fontId="13" fillId="0" borderId="15" xfId="33" applyNumberFormat="1" applyFont="1" applyBorder="1" applyAlignment="1">
      <alignment horizontal="right" vertical="center"/>
      <protection/>
    </xf>
    <xf numFmtId="179" fontId="13" fillId="0" borderId="16" xfId="33" applyNumberFormat="1" applyFont="1" applyBorder="1" applyAlignment="1">
      <alignment horizontal="right" vertical="center" wrapText="1"/>
      <protection/>
    </xf>
    <xf numFmtId="179" fontId="11" fillId="0" borderId="14" xfId="33" applyNumberFormat="1" applyFont="1" applyBorder="1" applyAlignment="1">
      <alignment horizontal="right" vertical="center" wrapText="1"/>
      <protection/>
    </xf>
    <xf numFmtId="178" fontId="11" fillId="0" borderId="15" xfId="33" applyNumberFormat="1" applyFont="1" applyBorder="1" applyAlignment="1">
      <alignment horizontal="right" vertical="center"/>
      <protection/>
    </xf>
    <xf numFmtId="178" fontId="13" fillId="0" borderId="17" xfId="33" applyNumberFormat="1" applyFont="1" applyBorder="1" applyAlignment="1">
      <alignment horizontal="right" vertical="center"/>
      <protection/>
    </xf>
    <xf numFmtId="0" fontId="7" fillId="0" borderId="18" xfId="33" applyFont="1" applyBorder="1" applyAlignment="1">
      <alignment horizontal="center" vertical="center"/>
      <protection/>
    </xf>
    <xf numFmtId="179" fontId="11" fillId="0" borderId="10" xfId="33" applyNumberFormat="1" applyFont="1" applyBorder="1" applyAlignment="1">
      <alignment horizontal="right" vertical="center" wrapText="1"/>
      <protection/>
    </xf>
    <xf numFmtId="178" fontId="11" fillId="0" borderId="11" xfId="33" applyNumberFormat="1" applyFont="1" applyBorder="1" applyAlignment="1">
      <alignment horizontal="right" vertical="center"/>
      <protection/>
    </xf>
    <xf numFmtId="177" fontId="6" fillId="0" borderId="0" xfId="41" applyNumberFormat="1" applyFont="1" applyAlignment="1">
      <alignment/>
    </xf>
    <xf numFmtId="177" fontId="5" fillId="0" borderId="0" xfId="41" applyNumberFormat="1" applyFont="1" applyAlignment="1">
      <alignment/>
    </xf>
    <xf numFmtId="49" fontId="9" fillId="0" borderId="19" xfId="0" applyNumberFormat="1" applyFont="1" applyBorder="1" applyAlignment="1">
      <alignment horizontal="centerContinuous" vertical="center" wrapText="1"/>
    </xf>
    <xf numFmtId="177" fontId="10" fillId="0" borderId="19" xfId="0" applyNumberFormat="1" applyFont="1" applyBorder="1" applyAlignment="1">
      <alignment horizontal="centerContinuous" vertical="center" wrapText="1"/>
    </xf>
    <xf numFmtId="176" fontId="10" fillId="0" borderId="2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 wrapText="1"/>
    </xf>
    <xf numFmtId="180" fontId="11" fillId="0" borderId="23" xfId="0" applyNumberFormat="1" applyFont="1" applyBorder="1" applyAlignment="1">
      <alignment horizontal="right" vertical="center" wrapText="1"/>
    </xf>
    <xf numFmtId="178" fontId="13" fillId="0" borderId="24" xfId="0" applyNumberFormat="1" applyFont="1" applyBorder="1" applyAlignment="1">
      <alignment horizontal="right" vertical="center"/>
    </xf>
    <xf numFmtId="179" fontId="13" fillId="0" borderId="14" xfId="0" applyNumberFormat="1" applyFont="1" applyBorder="1" applyAlignment="1">
      <alignment horizontal="right" vertical="center" wrapText="1"/>
    </xf>
    <xf numFmtId="180" fontId="13" fillId="0" borderId="14" xfId="0" applyNumberFormat="1" applyFont="1" applyBorder="1" applyAlignment="1">
      <alignment horizontal="right" vertical="center" wrapText="1"/>
    </xf>
    <xf numFmtId="178" fontId="11" fillId="0" borderId="24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78" fontId="13" fillId="0" borderId="25" xfId="0" applyNumberFormat="1" applyFont="1" applyBorder="1" applyAlignment="1">
      <alignment horizontal="right" vertical="center"/>
    </xf>
    <xf numFmtId="178" fontId="13" fillId="0" borderId="26" xfId="0" applyNumberFormat="1" applyFont="1" applyBorder="1" applyAlignment="1">
      <alignment horizontal="right" vertical="center"/>
    </xf>
    <xf numFmtId="179" fontId="13" fillId="0" borderId="27" xfId="0" applyNumberFormat="1" applyFont="1" applyBorder="1" applyAlignment="1">
      <alignment horizontal="right" vertical="center" wrapText="1"/>
    </xf>
    <xf numFmtId="178" fontId="13" fillId="0" borderId="28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 wrapText="1"/>
    </xf>
    <xf numFmtId="180" fontId="11" fillId="0" borderId="10" xfId="0" applyNumberFormat="1" applyFont="1" applyBorder="1" applyAlignment="1">
      <alignment horizontal="right" vertical="center" wrapText="1"/>
    </xf>
    <xf numFmtId="0" fontId="21" fillId="0" borderId="29" xfId="34" applyFont="1" applyBorder="1" applyAlignment="1">
      <alignment horizontal="center" vertical="center"/>
      <protection/>
    </xf>
    <xf numFmtId="176" fontId="21" fillId="0" borderId="30" xfId="34" applyNumberFormat="1" applyFont="1" applyBorder="1" applyAlignment="1">
      <alignment horizontal="center" vertical="center"/>
      <protection/>
    </xf>
    <xf numFmtId="176" fontId="21" fillId="0" borderId="30" xfId="34" applyNumberFormat="1" applyFont="1" applyBorder="1" applyAlignment="1">
      <alignment horizontal="center" vertical="center" wrapText="1"/>
      <protection/>
    </xf>
    <xf numFmtId="176" fontId="21" fillId="0" borderId="31" xfId="34" applyNumberFormat="1" applyFont="1" applyBorder="1" applyAlignment="1">
      <alignment horizontal="center" vertical="center" wrapText="1"/>
      <protection/>
    </xf>
    <xf numFmtId="49" fontId="21" fillId="0" borderId="10" xfId="34" applyNumberFormat="1" applyFont="1" applyBorder="1" applyAlignment="1">
      <alignment horizontal="center" vertical="center" wrapText="1"/>
      <protection/>
    </xf>
    <xf numFmtId="177" fontId="21" fillId="0" borderId="19" xfId="34" applyNumberFormat="1" applyFont="1" applyBorder="1" applyAlignment="1">
      <alignment horizontal="center" vertical="center" wrapText="1"/>
      <protection/>
    </xf>
    <xf numFmtId="0" fontId="22" fillId="0" borderId="32" xfId="34" applyFont="1" applyBorder="1" applyAlignment="1">
      <alignment horizontal="left" vertical="center"/>
      <protection/>
    </xf>
    <xf numFmtId="178" fontId="22" fillId="0" borderId="33" xfId="34" applyNumberFormat="1" applyFont="1" applyBorder="1" applyAlignment="1">
      <alignment horizontal="right" vertical="center"/>
      <protection/>
    </xf>
    <xf numFmtId="178" fontId="22" fillId="0" borderId="34" xfId="41" applyNumberFormat="1" applyFont="1" applyBorder="1" applyAlignment="1">
      <alignment horizontal="right" vertical="center"/>
    </xf>
    <xf numFmtId="178" fontId="22" fillId="0" borderId="23" xfId="34" applyNumberFormat="1" applyFont="1" applyBorder="1" applyAlignment="1">
      <alignment horizontal="right" vertical="center"/>
      <protection/>
    </xf>
    <xf numFmtId="179" fontId="22" fillId="0" borderId="35" xfId="34" applyNumberFormat="1" applyFont="1" applyBorder="1" applyAlignment="1">
      <alignment horizontal="right" vertical="center" wrapText="1"/>
      <protection/>
    </xf>
    <xf numFmtId="184" fontId="6" fillId="0" borderId="0" xfId="33" applyNumberFormat="1" applyFont="1" applyAlignment="1">
      <alignment horizontal="center" vertical="center" wrapText="1"/>
      <protection/>
    </xf>
    <xf numFmtId="178" fontId="6" fillId="0" borderId="0" xfId="33" applyNumberFormat="1" applyFont="1" applyAlignment="1">
      <alignment horizontal="center" vertical="center" wrapText="1"/>
      <protection/>
    </xf>
    <xf numFmtId="0" fontId="24" fillId="0" borderId="36" xfId="34" applyFont="1" applyBorder="1" applyAlignment="1">
      <alignment horizontal="left" vertical="center"/>
      <protection/>
    </xf>
    <xf numFmtId="178" fontId="24" fillId="0" borderId="33" xfId="34" applyNumberFormat="1" applyFont="1" applyBorder="1" applyAlignment="1">
      <alignment horizontal="right" vertical="center"/>
      <protection/>
    </xf>
    <xf numFmtId="178" fontId="24" fillId="0" borderId="34" xfId="41" applyNumberFormat="1" applyFont="1" applyBorder="1" applyAlignment="1">
      <alignment horizontal="right" vertical="center"/>
    </xf>
    <xf numFmtId="178" fontId="24" fillId="0" borderId="14" xfId="34" applyNumberFormat="1" applyFont="1" applyBorder="1" applyAlignment="1">
      <alignment horizontal="right" vertical="center"/>
      <protection/>
    </xf>
    <xf numFmtId="179" fontId="24" fillId="0" borderId="36" xfId="34" applyNumberFormat="1" applyFont="1" applyBorder="1" applyAlignment="1">
      <alignment horizontal="right" vertical="center" wrapText="1"/>
      <protection/>
    </xf>
    <xf numFmtId="0" fontId="22" fillId="0" borderId="36" xfId="34" applyFont="1" applyBorder="1" applyAlignment="1">
      <alignment horizontal="left" vertical="center"/>
      <protection/>
    </xf>
    <xf numFmtId="178" fontId="22" fillId="0" borderId="14" xfId="34" applyNumberFormat="1" applyFont="1" applyBorder="1" applyAlignment="1">
      <alignment horizontal="right" vertical="center"/>
      <protection/>
    </xf>
    <xf numFmtId="179" fontId="22" fillId="0" borderId="36" xfId="34" applyNumberFormat="1" applyFont="1" applyBorder="1" applyAlignment="1">
      <alignment horizontal="right" vertical="center" wrapText="1"/>
      <protection/>
    </xf>
    <xf numFmtId="178" fontId="24" fillId="0" borderId="27" xfId="34" applyNumberFormat="1" applyFont="1" applyBorder="1" applyAlignment="1">
      <alignment horizontal="right" vertical="center"/>
      <protection/>
    </xf>
    <xf numFmtId="179" fontId="24" fillId="0" borderId="37" xfId="34" applyNumberFormat="1" applyFont="1" applyBorder="1" applyAlignment="1">
      <alignment horizontal="right" vertical="center" wrapText="1"/>
      <protection/>
    </xf>
    <xf numFmtId="0" fontId="23" fillId="0" borderId="29" xfId="34" applyFont="1" applyBorder="1" applyAlignment="1">
      <alignment horizontal="left" vertical="center"/>
      <protection/>
    </xf>
    <xf numFmtId="178" fontId="22" fillId="0" borderId="30" xfId="34" applyNumberFormat="1" applyFont="1" applyBorder="1" applyAlignment="1">
      <alignment horizontal="right" vertical="center"/>
      <protection/>
    </xf>
    <xf numFmtId="178" fontId="22" fillId="0" borderId="10" xfId="34" applyNumberFormat="1" applyFont="1" applyBorder="1" applyAlignment="1">
      <alignment horizontal="right" vertical="center"/>
      <protection/>
    </xf>
    <xf numFmtId="179" fontId="22" fillId="0" borderId="23" xfId="34" applyNumberFormat="1" applyFont="1" applyBorder="1" applyAlignment="1">
      <alignment horizontal="right" vertical="center" wrapText="1"/>
      <protection/>
    </xf>
    <xf numFmtId="177" fontId="21" fillId="0" borderId="29" xfId="34" applyNumberFormat="1" applyFont="1" applyBorder="1" applyAlignment="1">
      <alignment horizontal="center" vertical="center" wrapText="1"/>
      <protection/>
    </xf>
    <xf numFmtId="0" fontId="22" fillId="0" borderId="32" xfId="34" applyFont="1" applyBorder="1" applyAlignment="1">
      <alignment horizontal="left" vertical="center" wrapText="1"/>
      <protection/>
    </xf>
    <xf numFmtId="178" fontId="24" fillId="0" borderId="38" xfId="34" applyNumberFormat="1" applyFont="1" applyBorder="1" applyAlignment="1">
      <alignment horizontal="right" vertical="center"/>
      <protection/>
    </xf>
    <xf numFmtId="179" fontId="24" fillId="0" borderId="38" xfId="34" applyNumberFormat="1" applyFont="1" applyBorder="1" applyAlignment="1">
      <alignment horizontal="right" vertical="center" wrapText="1"/>
      <protection/>
    </xf>
    <xf numFmtId="0" fontId="22" fillId="0" borderId="37" xfId="34" applyFont="1" applyBorder="1" applyAlignment="1">
      <alignment horizontal="left" vertical="center" wrapText="1"/>
      <protection/>
    </xf>
    <xf numFmtId="178" fontId="24" fillId="0" borderId="26" xfId="34" applyNumberFormat="1" applyFont="1" applyBorder="1" applyAlignment="1">
      <alignment horizontal="right" vertical="center"/>
      <protection/>
    </xf>
    <xf numFmtId="178" fontId="24" fillId="0" borderId="39" xfId="34" applyNumberFormat="1" applyFont="1" applyBorder="1" applyAlignment="1">
      <alignment horizontal="right" vertical="center"/>
      <protection/>
    </xf>
    <xf numFmtId="179" fontId="24" fillId="0" borderId="27" xfId="34" applyNumberFormat="1" applyFont="1" applyBorder="1" applyAlignment="1">
      <alignment horizontal="right" vertical="center" wrapText="1"/>
      <protection/>
    </xf>
    <xf numFmtId="0" fontId="22" fillId="0" borderId="29" xfId="34" applyFont="1" applyBorder="1" applyAlignment="1">
      <alignment horizontal="left" vertical="center"/>
      <protection/>
    </xf>
    <xf numFmtId="179" fontId="22" fillId="0" borderId="29" xfId="34" applyNumberFormat="1" applyFont="1" applyBorder="1" applyAlignment="1">
      <alignment horizontal="right" vertical="center" wrapText="1"/>
      <protection/>
    </xf>
    <xf numFmtId="182" fontId="6" fillId="0" borderId="0" xfId="33" applyNumberFormat="1" applyFont="1">
      <alignment/>
      <protection/>
    </xf>
    <xf numFmtId="183" fontId="6" fillId="0" borderId="0" xfId="33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20" fillId="0" borderId="0" xfId="34" applyFont="1" applyAlignment="1">
      <alignment horizontal="center" vertical="center"/>
      <protection/>
    </xf>
    <xf numFmtId="0" fontId="20" fillId="0" borderId="40" xfId="34" applyFont="1" applyBorder="1" applyAlignment="1">
      <alignment horizontal="center" vertical="center"/>
      <protection/>
    </xf>
    <xf numFmtId="0" fontId="2" fillId="0" borderId="0" xfId="34" applyFont="1" applyAlignment="1">
      <alignment horizontal="center" vertical="center"/>
      <protection/>
    </xf>
    <xf numFmtId="0" fontId="18" fillId="0" borderId="0" xfId="34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49" fontId="17" fillId="0" borderId="18" xfId="33" applyNumberFormat="1" applyFont="1" applyBorder="1" applyAlignment="1">
      <alignment horizontal="center" vertical="center"/>
      <protection/>
    </xf>
    <xf numFmtId="49" fontId="17" fillId="0" borderId="41" xfId="33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123825</xdr:rowOff>
    </xdr:from>
    <xdr:to>
      <xdr:col>10</xdr:col>
      <xdr:colOff>38100</xdr:colOff>
      <xdr:row>2</xdr:row>
      <xdr:rowOff>371475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4573250" y="1143000"/>
          <a:ext cx="2438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單位：新臺幣百萬元；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34893;&#39192;&#23395;&#22577;\&#23395;&#22577;\&#34893;&#39192;&#233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率(季)"/>
      <sheetName val="匯率(季) "/>
      <sheetName val="權益(季)"/>
      <sheetName val="商品(季)"/>
      <sheetName val="信用(季) "/>
      <sheetName val="其他(季)"/>
      <sheetName val="統計"/>
      <sheetName val="公平價值"/>
      <sheetName val="彙總表"/>
      <sheetName val="彙總表 (值外一)"/>
      <sheetName val="附表1"/>
      <sheetName val="附表2"/>
      <sheetName val="附圖1-新聞稿 (億元)"/>
      <sheetName val="附圖2-新聞稿"/>
      <sheetName val="彙總表 (值)一"/>
      <sheetName val="彙總表 (比)二 "/>
      <sheetName val="銀行統計一 (值)三 (檢核比重)"/>
      <sheetName val="銀行統計一 (值)三 (檢核比重) (s)"/>
      <sheetName val="銀行統計二(值)四"/>
      <sheetName val="圖表1 -2"/>
      <sheetName val="圖表3-4"/>
      <sheetName val="圖表5"/>
      <sheetName val="工作表1"/>
    </sheetNames>
    <sheetDataSet>
      <sheetData sheetId="8">
        <row r="6">
          <cell r="H6">
            <v>74862128</v>
          </cell>
          <cell r="I6">
            <v>100</v>
          </cell>
        </row>
        <row r="7">
          <cell r="B7">
            <v>28944019</v>
          </cell>
          <cell r="C7">
            <v>45552239</v>
          </cell>
          <cell r="D7">
            <v>43021</v>
          </cell>
          <cell r="E7">
            <v>14865</v>
          </cell>
          <cell r="F7">
            <v>37809</v>
          </cell>
          <cell r="G7">
            <v>0</v>
          </cell>
          <cell r="H7">
            <v>74591953</v>
          </cell>
          <cell r="I7">
            <v>99.64</v>
          </cell>
        </row>
        <row r="8">
          <cell r="B8">
            <v>0</v>
          </cell>
          <cell r="C8">
            <v>42695209</v>
          </cell>
          <cell r="D8">
            <v>0</v>
          </cell>
          <cell r="E8">
            <v>28</v>
          </cell>
          <cell r="F8">
            <v>0</v>
          </cell>
          <cell r="G8">
            <v>0</v>
          </cell>
          <cell r="H8">
            <v>42695237</v>
          </cell>
          <cell r="I8">
            <v>57.03</v>
          </cell>
        </row>
        <row r="9">
          <cell r="B9">
            <v>26962164</v>
          </cell>
          <cell r="C9">
            <v>1003244</v>
          </cell>
          <cell r="D9">
            <v>24253</v>
          </cell>
          <cell r="E9">
            <v>9335</v>
          </cell>
          <cell r="F9">
            <v>37809</v>
          </cell>
          <cell r="G9">
            <v>0</v>
          </cell>
          <cell r="H9">
            <v>28036805</v>
          </cell>
          <cell r="I9">
            <v>37.45</v>
          </cell>
        </row>
        <row r="10">
          <cell r="B10">
            <v>922867</v>
          </cell>
          <cell r="C10">
            <v>914267</v>
          </cell>
          <cell r="D10">
            <v>8918</v>
          </cell>
          <cell r="E10">
            <v>2751</v>
          </cell>
          <cell r="F10">
            <v>0</v>
          </cell>
          <cell r="G10">
            <v>0</v>
          </cell>
          <cell r="H10">
            <v>1848803</v>
          </cell>
          <cell r="I10">
            <v>2.47</v>
          </cell>
        </row>
        <row r="11">
          <cell r="B11">
            <v>1058988</v>
          </cell>
          <cell r="C11">
            <v>939519</v>
          </cell>
          <cell r="D11">
            <v>9850</v>
          </cell>
          <cell r="E11">
            <v>2751</v>
          </cell>
          <cell r="F11">
            <v>0</v>
          </cell>
          <cell r="G11">
            <v>0</v>
          </cell>
          <cell r="H11">
            <v>2011108</v>
          </cell>
          <cell r="I11">
            <v>2.69</v>
          </cell>
        </row>
        <row r="12">
          <cell r="B12">
            <v>258343</v>
          </cell>
          <cell r="C12">
            <v>669</v>
          </cell>
          <cell r="D12">
            <v>11029</v>
          </cell>
          <cell r="E12">
            <v>134</v>
          </cell>
          <cell r="F12">
            <v>0</v>
          </cell>
          <cell r="G12">
            <v>0</v>
          </cell>
          <cell r="H12">
            <v>270175</v>
          </cell>
          <cell r="I12">
            <v>0.36</v>
          </cell>
        </row>
        <row r="13">
          <cell r="B13">
            <v>81543</v>
          </cell>
          <cell r="C13">
            <v>390</v>
          </cell>
          <cell r="D13">
            <v>1515</v>
          </cell>
          <cell r="E13">
            <v>36</v>
          </cell>
          <cell r="F13">
            <v>0</v>
          </cell>
          <cell r="G13">
            <v>0</v>
          </cell>
          <cell r="H13">
            <v>83484</v>
          </cell>
          <cell r="I13">
            <v>0.11</v>
          </cell>
        </row>
        <row r="14">
          <cell r="B14">
            <v>176800</v>
          </cell>
          <cell r="C14">
            <v>279</v>
          </cell>
          <cell r="D14">
            <v>8722</v>
          </cell>
          <cell r="E14">
            <v>98</v>
          </cell>
          <cell r="F14">
            <v>0</v>
          </cell>
          <cell r="G14">
            <v>0</v>
          </cell>
          <cell r="H14">
            <v>185899</v>
          </cell>
          <cell r="I14">
            <v>0.25</v>
          </cell>
        </row>
        <row r="15">
          <cell r="B15">
            <v>0</v>
          </cell>
          <cell r="C15">
            <v>0</v>
          </cell>
          <cell r="D15">
            <v>365</v>
          </cell>
          <cell r="E15">
            <v>0</v>
          </cell>
          <cell r="F15">
            <v>0</v>
          </cell>
          <cell r="G15">
            <v>0</v>
          </cell>
          <cell r="H15">
            <v>365</v>
          </cell>
          <cell r="I15">
            <v>0</v>
          </cell>
        </row>
        <row r="16">
          <cell r="B16">
            <v>0</v>
          </cell>
          <cell r="C16">
            <v>0</v>
          </cell>
          <cell r="D16">
            <v>427</v>
          </cell>
          <cell r="E16">
            <v>0</v>
          </cell>
          <cell r="F16">
            <v>0</v>
          </cell>
          <cell r="G16">
            <v>0</v>
          </cell>
          <cell r="H16">
            <v>427</v>
          </cell>
          <cell r="I16">
            <v>0</v>
          </cell>
        </row>
        <row r="18">
          <cell r="B18">
            <v>28773454</v>
          </cell>
          <cell r="C18">
            <v>45396309</v>
          </cell>
          <cell r="D18">
            <v>54050</v>
          </cell>
          <cell r="E18">
            <v>14999</v>
          </cell>
          <cell r="F18">
            <v>37809</v>
          </cell>
          <cell r="G18">
            <v>0</v>
          </cell>
          <cell r="I18">
            <v>99.2178862454992</v>
          </cell>
        </row>
        <row r="19">
          <cell r="B19">
            <v>428908</v>
          </cell>
          <cell r="C19">
            <v>156599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0.7821137545008072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36"/>
  <sheetViews>
    <sheetView view="pageBreakPreview" zoomScale="70" zoomScaleNormal="66" zoomScaleSheetLayoutView="70" workbookViewId="0" topLeftCell="A1">
      <selection activeCell="B32" sqref="B32"/>
    </sheetView>
  </sheetViews>
  <sheetFormatPr defaultColWidth="10.00390625" defaultRowHeight="15.75"/>
  <cols>
    <col min="1" max="1" width="4.625" style="1" customWidth="1"/>
    <col min="2" max="2" width="55.625" style="12" customWidth="1"/>
    <col min="3" max="5" width="21.00390625" style="2" customWidth="1"/>
    <col min="6" max="8" width="21.00390625" style="5" customWidth="1"/>
    <col min="9" max="9" width="21.00390625" style="2" customWidth="1"/>
    <col min="10" max="10" width="15.50390625" style="10" customWidth="1"/>
    <col min="11" max="11" width="4.625" style="1" customWidth="1"/>
    <col min="12" max="12" width="10.00390625" style="1" customWidth="1"/>
    <col min="13" max="13" width="15.50390625" style="1" bestFit="1" customWidth="1"/>
    <col min="14" max="16384" width="10.00390625" style="1" customWidth="1"/>
  </cols>
  <sheetData>
    <row r="1" spans="2:10" ht="45.75">
      <c r="B1" s="110" t="s">
        <v>15</v>
      </c>
      <c r="C1" s="110"/>
      <c r="D1" s="110"/>
      <c r="E1" s="110"/>
      <c r="F1" s="110"/>
      <c r="G1" s="110"/>
      <c r="H1" s="110"/>
      <c r="I1" s="110"/>
      <c r="J1" s="110"/>
    </row>
    <row r="2" spans="2:10" ht="34.5" customHeight="1">
      <c r="B2" s="111" t="s">
        <v>33</v>
      </c>
      <c r="C2" s="111"/>
      <c r="D2" s="111"/>
      <c r="E2" s="111"/>
      <c r="F2" s="111"/>
      <c r="G2" s="111"/>
      <c r="H2" s="111"/>
      <c r="I2" s="111"/>
      <c r="J2" s="111"/>
    </row>
    <row r="3" spans="2:10" ht="34.5" customHeight="1" thickBot="1">
      <c r="B3" s="108" t="s">
        <v>16</v>
      </c>
      <c r="C3" s="108"/>
      <c r="D3" s="108"/>
      <c r="E3" s="108"/>
      <c r="F3" s="108"/>
      <c r="G3" s="108"/>
      <c r="H3" s="108"/>
      <c r="I3" s="108"/>
      <c r="J3" s="108"/>
    </row>
    <row r="4" spans="2:10" s="3" customFormat="1" ht="48" customHeight="1" thickBot="1">
      <c r="B4" s="50" t="s">
        <v>0</v>
      </c>
      <c r="C4" s="51" t="s">
        <v>1</v>
      </c>
      <c r="D4" s="52" t="s">
        <v>17</v>
      </c>
      <c r="E4" s="52" t="s">
        <v>2</v>
      </c>
      <c r="F4" s="53" t="s">
        <v>3</v>
      </c>
      <c r="G4" s="53" t="s">
        <v>18</v>
      </c>
      <c r="H4" s="53" t="s">
        <v>19</v>
      </c>
      <c r="I4" s="54" t="s">
        <v>20</v>
      </c>
      <c r="J4" s="55" t="s">
        <v>21</v>
      </c>
    </row>
    <row r="5" spans="2:21" s="3" customFormat="1" ht="34.5" customHeight="1">
      <c r="B5" s="56" t="s">
        <v>34</v>
      </c>
      <c r="C5" s="57">
        <f>'[1]彙總表'!B7</f>
        <v>28944019</v>
      </c>
      <c r="D5" s="57">
        <f>'[1]彙總表'!C7</f>
        <v>45552239</v>
      </c>
      <c r="E5" s="57">
        <f>'[1]彙總表'!D7</f>
        <v>43021</v>
      </c>
      <c r="F5" s="58">
        <f>'[1]彙總表'!E7</f>
        <v>14865</v>
      </c>
      <c r="G5" s="58">
        <f>'[1]彙總表'!F7</f>
        <v>37809</v>
      </c>
      <c r="H5" s="58">
        <f>'[1]彙總表'!G7</f>
        <v>0</v>
      </c>
      <c r="I5" s="59">
        <f>SUM(C5:H5)</f>
        <v>74591953</v>
      </c>
      <c r="J5" s="60">
        <f>'[1]彙總表'!I7</f>
        <v>99.64</v>
      </c>
      <c r="M5" s="61"/>
      <c r="N5" s="62"/>
      <c r="O5" s="62"/>
      <c r="P5" s="62"/>
      <c r="Q5" s="62"/>
      <c r="R5" s="62"/>
      <c r="S5" s="62"/>
      <c r="T5" s="62"/>
      <c r="U5" s="62"/>
    </row>
    <row r="6" spans="2:21" s="3" customFormat="1" ht="34.5" customHeight="1">
      <c r="B6" s="63" t="s">
        <v>35</v>
      </c>
      <c r="C6" s="64">
        <f>'[1]彙總表'!B8</f>
        <v>0</v>
      </c>
      <c r="D6" s="64">
        <f>'[1]彙總表'!C8</f>
        <v>42695209</v>
      </c>
      <c r="E6" s="64">
        <f>'[1]彙總表'!D8</f>
        <v>0</v>
      </c>
      <c r="F6" s="65">
        <f>'[1]彙總表'!E8</f>
        <v>28</v>
      </c>
      <c r="G6" s="65">
        <f>'[1]彙總表'!F8</f>
        <v>0</v>
      </c>
      <c r="H6" s="65">
        <f>'[1]彙總表'!G8</f>
        <v>0</v>
      </c>
      <c r="I6" s="66">
        <f aca="true" t="shared" si="0" ref="I6:I14">SUM(C6:H6)</f>
        <v>42695237</v>
      </c>
      <c r="J6" s="67">
        <f>'[1]彙總表'!I8</f>
        <v>57.03</v>
      </c>
      <c r="M6" s="61"/>
      <c r="N6" s="62"/>
      <c r="O6" s="62"/>
      <c r="P6" s="62"/>
      <c r="Q6" s="62"/>
      <c r="R6" s="62"/>
      <c r="S6" s="62"/>
      <c r="T6" s="62"/>
      <c r="U6" s="62"/>
    </row>
    <row r="7" spans="2:21" s="3" customFormat="1" ht="34.5" customHeight="1">
      <c r="B7" s="63" t="s">
        <v>36</v>
      </c>
      <c r="C7" s="64">
        <f>'[1]彙總表'!B9</f>
        <v>26962164</v>
      </c>
      <c r="D7" s="64">
        <f>'[1]彙總表'!C9</f>
        <v>1003244</v>
      </c>
      <c r="E7" s="64">
        <f>'[1]彙總表'!D9</f>
        <v>24253</v>
      </c>
      <c r="F7" s="65">
        <f>'[1]彙總表'!E9</f>
        <v>9335</v>
      </c>
      <c r="G7" s="65">
        <f>'[1]彙總表'!F9</f>
        <v>37809</v>
      </c>
      <c r="H7" s="65">
        <f>'[1]彙總表'!G9</f>
        <v>0</v>
      </c>
      <c r="I7" s="66">
        <f t="shared" si="0"/>
        <v>28036805</v>
      </c>
      <c r="J7" s="67">
        <f>'[1]彙總表'!I9</f>
        <v>37.45</v>
      </c>
      <c r="M7" s="61"/>
      <c r="N7" s="62"/>
      <c r="O7" s="62"/>
      <c r="P7" s="62"/>
      <c r="Q7" s="62"/>
      <c r="R7" s="62"/>
      <c r="S7" s="62"/>
      <c r="T7" s="62"/>
      <c r="U7" s="62"/>
    </row>
    <row r="8" spans="2:21" s="3" customFormat="1" ht="34.5" customHeight="1">
      <c r="B8" s="63" t="s">
        <v>37</v>
      </c>
      <c r="C8" s="64">
        <f>'[1]彙總表'!B10</f>
        <v>922867</v>
      </c>
      <c r="D8" s="64">
        <f>'[1]彙總表'!C10</f>
        <v>914267</v>
      </c>
      <c r="E8" s="64">
        <f>'[1]彙總表'!D10</f>
        <v>8918</v>
      </c>
      <c r="F8" s="65">
        <f>'[1]彙總表'!E10</f>
        <v>2751</v>
      </c>
      <c r="G8" s="65">
        <f>'[1]彙總表'!F10</f>
        <v>0</v>
      </c>
      <c r="H8" s="65">
        <f>'[1]彙總表'!G10</f>
        <v>0</v>
      </c>
      <c r="I8" s="66">
        <f t="shared" si="0"/>
        <v>1848803</v>
      </c>
      <c r="J8" s="67">
        <f>'[1]彙總表'!I10</f>
        <v>2.47</v>
      </c>
      <c r="M8" s="61"/>
      <c r="N8" s="62"/>
      <c r="O8" s="62"/>
      <c r="P8" s="62"/>
      <c r="Q8" s="62"/>
      <c r="R8" s="62"/>
      <c r="S8" s="62"/>
      <c r="T8" s="62"/>
      <c r="U8" s="62"/>
    </row>
    <row r="9" spans="2:21" s="3" customFormat="1" ht="34.5" customHeight="1">
      <c r="B9" s="63" t="s">
        <v>38</v>
      </c>
      <c r="C9" s="64">
        <f>'[1]彙總表'!B11</f>
        <v>1058988</v>
      </c>
      <c r="D9" s="64">
        <f>'[1]彙總表'!C11</f>
        <v>939519</v>
      </c>
      <c r="E9" s="64">
        <f>'[1]彙總表'!D11</f>
        <v>9850</v>
      </c>
      <c r="F9" s="65">
        <f>'[1]彙總表'!E11</f>
        <v>2751</v>
      </c>
      <c r="G9" s="65">
        <f>'[1]彙總表'!F11</f>
        <v>0</v>
      </c>
      <c r="H9" s="65">
        <f>'[1]彙總表'!G11</f>
        <v>0</v>
      </c>
      <c r="I9" s="66">
        <f t="shared" si="0"/>
        <v>2011108</v>
      </c>
      <c r="J9" s="67">
        <f>'[1]彙總表'!I11</f>
        <v>2.69</v>
      </c>
      <c r="M9" s="61"/>
      <c r="N9" s="62"/>
      <c r="O9" s="62"/>
      <c r="P9" s="62"/>
      <c r="Q9" s="62"/>
      <c r="R9" s="62"/>
      <c r="S9" s="62"/>
      <c r="T9" s="62"/>
      <c r="U9" s="62"/>
    </row>
    <row r="10" spans="2:21" s="3" customFormat="1" ht="34.5" customHeight="1">
      <c r="B10" s="68" t="s">
        <v>39</v>
      </c>
      <c r="C10" s="57">
        <f>'[1]彙總表'!B12</f>
        <v>258343</v>
      </c>
      <c r="D10" s="57">
        <f>'[1]彙總表'!C12</f>
        <v>669</v>
      </c>
      <c r="E10" s="57">
        <f>'[1]彙總表'!D12</f>
        <v>11029</v>
      </c>
      <c r="F10" s="58">
        <f>'[1]彙總表'!E12</f>
        <v>134</v>
      </c>
      <c r="G10" s="58">
        <f>'[1]彙總表'!F12</f>
        <v>0</v>
      </c>
      <c r="H10" s="58">
        <f>'[1]彙總表'!G12</f>
        <v>0</v>
      </c>
      <c r="I10" s="69">
        <f t="shared" si="0"/>
        <v>270175</v>
      </c>
      <c r="J10" s="70">
        <f>'[1]彙總表'!I12</f>
        <v>0.36</v>
      </c>
      <c r="M10" s="61"/>
      <c r="N10" s="62"/>
      <c r="O10" s="62"/>
      <c r="P10" s="62"/>
      <c r="Q10" s="62"/>
      <c r="R10" s="62"/>
      <c r="S10" s="62"/>
      <c r="T10" s="62"/>
      <c r="U10" s="62"/>
    </row>
    <row r="11" spans="2:21" s="3" customFormat="1" ht="34.5" customHeight="1">
      <c r="B11" s="63" t="s">
        <v>40</v>
      </c>
      <c r="C11" s="64">
        <f>'[1]彙總表'!B13</f>
        <v>81543</v>
      </c>
      <c r="D11" s="64">
        <f>'[1]彙總表'!C13</f>
        <v>390</v>
      </c>
      <c r="E11" s="64">
        <f>'[1]彙總表'!D13</f>
        <v>1515</v>
      </c>
      <c r="F11" s="65">
        <f>'[1]彙總表'!E13</f>
        <v>36</v>
      </c>
      <c r="G11" s="65">
        <f>'[1]彙總表'!F13</f>
        <v>0</v>
      </c>
      <c r="H11" s="65">
        <f>'[1]彙總表'!G13</f>
        <v>0</v>
      </c>
      <c r="I11" s="66">
        <f t="shared" si="0"/>
        <v>83484</v>
      </c>
      <c r="J11" s="67">
        <f>'[1]彙總表'!I13</f>
        <v>0.11</v>
      </c>
      <c r="M11" s="61"/>
      <c r="N11" s="62"/>
      <c r="O11" s="62"/>
      <c r="P11" s="62"/>
      <c r="Q11" s="62"/>
      <c r="R11" s="62"/>
      <c r="S11" s="62"/>
      <c r="T11" s="62"/>
      <c r="U11" s="62"/>
    </row>
    <row r="12" spans="2:21" s="3" customFormat="1" ht="34.5" customHeight="1">
      <c r="B12" s="63" t="s">
        <v>41</v>
      </c>
      <c r="C12" s="64">
        <f>'[1]彙總表'!B14</f>
        <v>176800</v>
      </c>
      <c r="D12" s="64">
        <f>'[1]彙總表'!C14</f>
        <v>279</v>
      </c>
      <c r="E12" s="64">
        <f>'[1]彙總表'!D14</f>
        <v>8722</v>
      </c>
      <c r="F12" s="65">
        <f>'[1]彙總表'!E14</f>
        <v>98</v>
      </c>
      <c r="G12" s="65">
        <f>'[1]彙總表'!F14</f>
        <v>0</v>
      </c>
      <c r="H12" s="65">
        <f>'[1]彙總表'!G14</f>
        <v>0</v>
      </c>
      <c r="I12" s="66">
        <f t="shared" si="0"/>
        <v>185899</v>
      </c>
      <c r="J12" s="67">
        <f>'[1]彙總表'!I14</f>
        <v>0.25</v>
      </c>
      <c r="M12" s="61"/>
      <c r="N12" s="62"/>
      <c r="O12" s="62"/>
      <c r="P12" s="62"/>
      <c r="Q12" s="62"/>
      <c r="R12" s="62"/>
      <c r="S12" s="62"/>
      <c r="T12" s="62"/>
      <c r="U12" s="62"/>
    </row>
    <row r="13" spans="2:21" s="3" customFormat="1" ht="34.5" customHeight="1">
      <c r="B13" s="63" t="s">
        <v>37</v>
      </c>
      <c r="C13" s="64">
        <f>'[1]彙總表'!B15</f>
        <v>0</v>
      </c>
      <c r="D13" s="64">
        <f>'[1]彙總表'!C15</f>
        <v>0</v>
      </c>
      <c r="E13" s="64">
        <f>'[1]彙總表'!D15</f>
        <v>365</v>
      </c>
      <c r="F13" s="65">
        <f>'[1]彙總表'!E15</f>
        <v>0</v>
      </c>
      <c r="G13" s="65">
        <f>'[1]彙總表'!F15</f>
        <v>0</v>
      </c>
      <c r="H13" s="65">
        <f>'[1]彙總表'!G15</f>
        <v>0</v>
      </c>
      <c r="I13" s="66">
        <f t="shared" si="0"/>
        <v>365</v>
      </c>
      <c r="J13" s="67">
        <f>'[1]彙總表'!I15</f>
        <v>0</v>
      </c>
      <c r="M13" s="61"/>
      <c r="N13" s="62"/>
      <c r="O13" s="62"/>
      <c r="P13" s="62"/>
      <c r="Q13" s="62"/>
      <c r="R13" s="62"/>
      <c r="S13" s="62"/>
      <c r="T13" s="62"/>
      <c r="U13" s="62"/>
    </row>
    <row r="14" spans="2:21" s="3" customFormat="1" ht="34.5" customHeight="1" thickBot="1">
      <c r="B14" s="63" t="s">
        <v>38</v>
      </c>
      <c r="C14" s="64">
        <f>'[1]彙總表'!B16</f>
        <v>0</v>
      </c>
      <c r="D14" s="64">
        <f>'[1]彙總表'!C16</f>
        <v>0</v>
      </c>
      <c r="E14" s="64">
        <f>'[1]彙總表'!D16</f>
        <v>427</v>
      </c>
      <c r="F14" s="65">
        <f>'[1]彙總表'!E16</f>
        <v>0</v>
      </c>
      <c r="G14" s="65">
        <f>'[1]彙總表'!F16</f>
        <v>0</v>
      </c>
      <c r="H14" s="65">
        <f>'[1]彙總表'!G16</f>
        <v>0</v>
      </c>
      <c r="I14" s="71">
        <f t="shared" si="0"/>
        <v>427</v>
      </c>
      <c r="J14" s="72">
        <f>'[1]彙總表'!I16</f>
        <v>0</v>
      </c>
      <c r="M14" s="61"/>
      <c r="N14" s="62"/>
      <c r="O14" s="62"/>
      <c r="P14" s="62"/>
      <c r="Q14" s="62"/>
      <c r="R14" s="62"/>
      <c r="S14" s="62"/>
      <c r="T14" s="62"/>
      <c r="U14" s="62"/>
    </row>
    <row r="15" spans="2:21" s="3" customFormat="1" ht="34.5" customHeight="1" thickBot="1">
      <c r="B15" s="73" t="s">
        <v>30</v>
      </c>
      <c r="C15" s="74">
        <f aca="true" t="shared" si="1" ref="C15:H15">C5+C10</f>
        <v>29202362</v>
      </c>
      <c r="D15" s="74">
        <f t="shared" si="1"/>
        <v>45552908</v>
      </c>
      <c r="E15" s="74">
        <f t="shared" si="1"/>
        <v>54050</v>
      </c>
      <c r="F15" s="74">
        <f t="shared" si="1"/>
        <v>14999</v>
      </c>
      <c r="G15" s="74">
        <f t="shared" si="1"/>
        <v>37809</v>
      </c>
      <c r="H15" s="74">
        <f t="shared" si="1"/>
        <v>0</v>
      </c>
      <c r="I15" s="75">
        <f>SUM(C15:H15)</f>
        <v>74862128</v>
      </c>
      <c r="J15" s="76">
        <f>I15/$I$15*100</f>
        <v>100</v>
      </c>
      <c r="M15" s="61"/>
      <c r="N15" s="62"/>
      <c r="O15" s="62"/>
      <c r="P15" s="62"/>
      <c r="Q15" s="62"/>
      <c r="R15" s="62"/>
      <c r="S15" s="62"/>
      <c r="T15" s="62"/>
      <c r="U15" s="62"/>
    </row>
    <row r="16" spans="2:21" s="3" customFormat="1" ht="34.5" customHeight="1" thickBot="1">
      <c r="B16" s="109" t="s">
        <v>31</v>
      </c>
      <c r="C16" s="109"/>
      <c r="D16" s="109"/>
      <c r="E16" s="109"/>
      <c r="F16" s="109"/>
      <c r="G16" s="109"/>
      <c r="H16" s="109"/>
      <c r="I16" s="109"/>
      <c r="J16" s="109"/>
      <c r="M16" s="62"/>
      <c r="N16" s="62"/>
      <c r="O16" s="62"/>
      <c r="P16" s="62"/>
      <c r="Q16" s="62"/>
      <c r="R16" s="62"/>
      <c r="S16" s="62"/>
      <c r="T16" s="62"/>
      <c r="U16" s="62"/>
    </row>
    <row r="17" spans="2:21" s="3" customFormat="1" ht="48" customHeight="1" thickBot="1">
      <c r="B17" s="50" t="s">
        <v>0</v>
      </c>
      <c r="C17" s="51" t="s">
        <v>1</v>
      </c>
      <c r="D17" s="52" t="s">
        <v>17</v>
      </c>
      <c r="E17" s="52" t="s">
        <v>2</v>
      </c>
      <c r="F17" s="53" t="s">
        <v>3</v>
      </c>
      <c r="G17" s="53" t="s">
        <v>18</v>
      </c>
      <c r="H17" s="53" t="s">
        <v>19</v>
      </c>
      <c r="I17" s="54" t="s">
        <v>20</v>
      </c>
      <c r="J17" s="77" t="s">
        <v>21</v>
      </c>
      <c r="M17" s="62"/>
      <c r="N17" s="62"/>
      <c r="O17" s="62"/>
      <c r="P17" s="62"/>
      <c r="Q17" s="62"/>
      <c r="R17" s="62"/>
      <c r="S17" s="62"/>
      <c r="T17" s="62"/>
      <c r="U17" s="62"/>
    </row>
    <row r="18" spans="2:21" s="3" customFormat="1" ht="34.5" customHeight="1">
      <c r="B18" s="78" t="s">
        <v>42</v>
      </c>
      <c r="C18" s="64">
        <f>'[1]彙總表'!B18</f>
        <v>28773454</v>
      </c>
      <c r="D18" s="64">
        <f>'[1]彙總表'!C18</f>
        <v>45396309</v>
      </c>
      <c r="E18" s="64">
        <f>'[1]彙總表'!D18</f>
        <v>54050</v>
      </c>
      <c r="F18" s="64">
        <f>'[1]彙總表'!E18</f>
        <v>14999</v>
      </c>
      <c r="G18" s="64">
        <f>'[1]彙總表'!F18</f>
        <v>37809</v>
      </c>
      <c r="H18" s="64">
        <f>'[1]彙總表'!G18</f>
        <v>0</v>
      </c>
      <c r="I18" s="79">
        <f>SUM(C18:H18)</f>
        <v>74276621</v>
      </c>
      <c r="J18" s="80">
        <f>'[1]彙總表'!I18</f>
        <v>99.2178862454992</v>
      </c>
      <c r="M18" s="61"/>
      <c r="N18" s="62"/>
      <c r="O18" s="62"/>
      <c r="P18" s="62"/>
      <c r="Q18" s="62"/>
      <c r="R18" s="62"/>
      <c r="S18" s="62"/>
      <c r="T18" s="62"/>
      <c r="U18" s="62"/>
    </row>
    <row r="19" spans="2:21" s="3" customFormat="1" ht="34.5" customHeight="1" thickBot="1">
      <c r="B19" s="81" t="s">
        <v>43</v>
      </c>
      <c r="C19" s="82">
        <f>'[1]彙總表'!B19</f>
        <v>428908</v>
      </c>
      <c r="D19" s="83">
        <f>'[1]彙總表'!C19</f>
        <v>156599</v>
      </c>
      <c r="E19" s="83">
        <f>'[1]彙總表'!D19</f>
        <v>0</v>
      </c>
      <c r="F19" s="83">
        <f>'[1]彙總表'!E19</f>
        <v>0</v>
      </c>
      <c r="G19" s="83">
        <f>'[1]彙總表'!F19</f>
        <v>0</v>
      </c>
      <c r="H19" s="83">
        <f>'[1]彙總表'!G19</f>
        <v>0</v>
      </c>
      <c r="I19" s="71">
        <f>SUM(C19:H19)</f>
        <v>585507</v>
      </c>
      <c r="J19" s="84">
        <f>'[1]彙總表'!I19</f>
        <v>0.7821137545008072</v>
      </c>
      <c r="M19" s="61"/>
      <c r="N19" s="62"/>
      <c r="O19" s="62"/>
      <c r="P19" s="62"/>
      <c r="Q19" s="62"/>
      <c r="R19" s="62"/>
      <c r="S19" s="62"/>
      <c r="T19" s="62"/>
      <c r="U19" s="62"/>
    </row>
    <row r="20" spans="2:21" s="3" customFormat="1" ht="34.5" customHeight="1" thickBot="1">
      <c r="B20" s="85" t="s">
        <v>44</v>
      </c>
      <c r="C20" s="74">
        <f aca="true" t="shared" si="2" ref="C20:H20">C18+C19</f>
        <v>29202362</v>
      </c>
      <c r="D20" s="74">
        <f t="shared" si="2"/>
        <v>45552908</v>
      </c>
      <c r="E20" s="74">
        <f t="shared" si="2"/>
        <v>54050</v>
      </c>
      <c r="F20" s="74">
        <f t="shared" si="2"/>
        <v>14999</v>
      </c>
      <c r="G20" s="74">
        <f t="shared" si="2"/>
        <v>37809</v>
      </c>
      <c r="H20" s="74">
        <f t="shared" si="2"/>
        <v>0</v>
      </c>
      <c r="I20" s="75">
        <f>SUM(C20:H20)</f>
        <v>74862128</v>
      </c>
      <c r="J20" s="86">
        <v>100</v>
      </c>
      <c r="M20" s="61"/>
      <c r="N20" s="62"/>
      <c r="O20" s="62"/>
      <c r="P20" s="62"/>
      <c r="Q20" s="62"/>
      <c r="R20" s="62"/>
      <c r="S20" s="62"/>
      <c r="T20" s="62"/>
      <c r="U20" s="62"/>
    </row>
    <row r="21" spans="2:10" s="3" customFormat="1" ht="30" customHeight="1">
      <c r="B21" s="4" t="s">
        <v>45</v>
      </c>
      <c r="C21" s="2"/>
      <c r="D21" s="2"/>
      <c r="E21" s="2"/>
      <c r="F21" s="5"/>
      <c r="G21" s="5"/>
      <c r="H21" s="5"/>
      <c r="I21" s="2"/>
      <c r="J21" s="6"/>
    </row>
    <row r="22" spans="2:10" s="3" customFormat="1" ht="30" customHeight="1">
      <c r="B22" s="7"/>
      <c r="C22" s="8"/>
      <c r="D22" s="8"/>
      <c r="E22" s="8"/>
      <c r="F22" s="8"/>
      <c r="G22" s="8"/>
      <c r="H22" s="8"/>
      <c r="I22" s="8"/>
      <c r="J22" s="8"/>
    </row>
    <row r="23" spans="2:10" s="3" customFormat="1" ht="30" customHeight="1">
      <c r="B23" s="9"/>
      <c r="C23" s="2"/>
      <c r="D23" s="2"/>
      <c r="E23" s="2"/>
      <c r="F23" s="5"/>
      <c r="G23" s="5"/>
      <c r="H23" s="5"/>
      <c r="I23" s="2"/>
      <c r="J23" s="10"/>
    </row>
    <row r="24" spans="2:10" s="3" customFormat="1" ht="30" customHeight="1">
      <c r="B24" s="7"/>
      <c r="C24" s="11"/>
      <c r="D24" s="11"/>
      <c r="E24" s="11"/>
      <c r="F24" s="11"/>
      <c r="G24" s="11"/>
      <c r="H24" s="11"/>
      <c r="I24" s="11"/>
      <c r="J24" s="10"/>
    </row>
    <row r="25" spans="2:10" s="3" customFormat="1" ht="30" customHeight="1">
      <c r="B25" s="7"/>
      <c r="C25" s="2"/>
      <c r="D25" s="2"/>
      <c r="E25" s="2"/>
      <c r="F25" s="5"/>
      <c r="G25" s="5"/>
      <c r="H25" s="5"/>
      <c r="I25" s="2"/>
      <c r="J25" s="10"/>
    </row>
    <row r="26" spans="2:10" s="3" customFormat="1" ht="30" customHeight="1">
      <c r="B26" s="7"/>
      <c r="C26" s="2"/>
      <c r="D26" s="2"/>
      <c r="E26" s="2"/>
      <c r="F26" s="5"/>
      <c r="G26" s="5"/>
      <c r="H26" s="5"/>
      <c r="I26" s="2"/>
      <c r="J26" s="10"/>
    </row>
    <row r="27" spans="2:10" s="3" customFormat="1" ht="30" customHeight="1">
      <c r="B27" s="12"/>
      <c r="C27" s="87"/>
      <c r="D27" s="87"/>
      <c r="E27" s="87"/>
      <c r="F27" s="87"/>
      <c r="G27" s="87"/>
      <c r="H27" s="88"/>
      <c r="I27" s="88"/>
      <c r="J27" s="10"/>
    </row>
    <row r="28" spans="2:10" s="3" customFormat="1" ht="34.5" customHeight="1">
      <c r="B28" s="12"/>
      <c r="C28" s="2"/>
      <c r="D28" s="2"/>
      <c r="E28" s="2"/>
      <c r="F28" s="5"/>
      <c r="G28" s="5"/>
      <c r="H28" s="5"/>
      <c r="I28" s="2"/>
      <c r="J28" s="10"/>
    </row>
    <row r="29" spans="2:10" s="3" customFormat="1" ht="30" customHeight="1">
      <c r="B29" s="12"/>
      <c r="C29" s="2"/>
      <c r="D29" s="2"/>
      <c r="E29" s="2"/>
      <c r="F29" s="5"/>
      <c r="G29" s="5"/>
      <c r="H29" s="5"/>
      <c r="I29" s="2"/>
      <c r="J29" s="10"/>
    </row>
    <row r="30" spans="2:10" s="3" customFormat="1" ht="30" customHeight="1">
      <c r="B30" s="12"/>
      <c r="C30" s="2"/>
      <c r="D30" s="2"/>
      <c r="E30" s="2"/>
      <c r="F30" s="5"/>
      <c r="G30" s="5"/>
      <c r="H30" s="5"/>
      <c r="I30" s="2"/>
      <c r="J30" s="10"/>
    </row>
    <row r="31" spans="2:10" s="3" customFormat="1" ht="30" customHeight="1">
      <c r="B31" s="12"/>
      <c r="C31" s="2"/>
      <c r="D31" s="2"/>
      <c r="E31" s="2"/>
      <c r="F31" s="5"/>
      <c r="G31" s="5"/>
      <c r="H31" s="5"/>
      <c r="I31" s="2"/>
      <c r="J31" s="10"/>
    </row>
    <row r="32" spans="2:10" s="3" customFormat="1" ht="30" customHeight="1">
      <c r="B32" s="12"/>
      <c r="C32" s="2"/>
      <c r="D32" s="2"/>
      <c r="E32" s="2"/>
      <c r="F32" s="5"/>
      <c r="G32" s="5"/>
      <c r="H32" s="5"/>
      <c r="I32" s="2"/>
      <c r="J32" s="10"/>
    </row>
    <row r="33" spans="2:10" s="3" customFormat="1" ht="24" customHeight="1">
      <c r="B33" s="12"/>
      <c r="C33" s="2"/>
      <c r="D33" s="2"/>
      <c r="E33" s="2"/>
      <c r="F33" s="5"/>
      <c r="G33" s="5"/>
      <c r="H33" s="5"/>
      <c r="I33" s="2"/>
      <c r="J33" s="10"/>
    </row>
    <row r="34" spans="2:10" s="3" customFormat="1" ht="24" customHeight="1">
      <c r="B34" s="12"/>
      <c r="C34" s="2"/>
      <c r="D34" s="2"/>
      <c r="E34" s="2"/>
      <c r="F34" s="5"/>
      <c r="G34" s="5"/>
      <c r="H34" s="5"/>
      <c r="I34" s="2"/>
      <c r="J34" s="10"/>
    </row>
    <row r="35" spans="2:10" s="3" customFormat="1" ht="24" customHeight="1">
      <c r="B35" s="12"/>
      <c r="C35" s="2"/>
      <c r="D35" s="2"/>
      <c r="E35" s="2"/>
      <c r="F35" s="5"/>
      <c r="G35" s="5"/>
      <c r="H35" s="5"/>
      <c r="I35" s="2"/>
      <c r="J35" s="10"/>
    </row>
    <row r="36" spans="2:10" s="3" customFormat="1" ht="24" customHeight="1">
      <c r="B36" s="12"/>
      <c r="C36" s="2"/>
      <c r="D36" s="2"/>
      <c r="E36" s="2"/>
      <c r="F36" s="5"/>
      <c r="G36" s="5"/>
      <c r="H36" s="5"/>
      <c r="I36" s="2"/>
      <c r="J36" s="10"/>
    </row>
  </sheetData>
  <sheetProtection/>
  <mergeCells count="4">
    <mergeCell ref="B3:J3"/>
    <mergeCell ref="B16:J16"/>
    <mergeCell ref="B1:J1"/>
    <mergeCell ref="B2:J2"/>
  </mergeCells>
  <conditionalFormatting sqref="I22">
    <cfRule type="cellIs" priority="1" dxfId="1" operator="notEqual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1200" verticalDpi="12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tabSelected="1" view="pageBreakPreview" zoomScale="70" zoomScaleNormal="80" zoomScaleSheetLayoutView="70" zoomScalePageLayoutView="0" workbookViewId="0" topLeftCell="A1">
      <selection activeCell="A18" sqref="A18:IV18"/>
    </sheetView>
  </sheetViews>
  <sheetFormatPr defaultColWidth="9.00390625" defaultRowHeight="15.75"/>
  <cols>
    <col min="1" max="1" width="9.00390625" style="89" customWidth="1"/>
    <col min="2" max="2" width="46.875" style="94" customWidth="1"/>
    <col min="3" max="3" width="17.125" style="95" customWidth="1"/>
    <col min="4" max="4" width="11.625" style="93" customWidth="1"/>
    <col min="5" max="5" width="16.50390625" style="95" customWidth="1"/>
    <col min="6" max="6" width="11.625" style="27" customWidth="1"/>
    <col min="7" max="7" width="19.625" style="95" customWidth="1"/>
    <col min="8" max="8" width="12.875" style="93" customWidth="1"/>
    <col min="9" max="16384" width="9.00390625" style="89" customWidth="1"/>
  </cols>
  <sheetData>
    <row r="1" spans="2:8" ht="32.25">
      <c r="B1" s="112" t="s">
        <v>4</v>
      </c>
      <c r="C1" s="112"/>
      <c r="D1" s="112"/>
      <c r="E1" s="112"/>
      <c r="F1" s="112"/>
      <c r="G1" s="112"/>
      <c r="H1" s="112"/>
    </row>
    <row r="2" spans="2:7" ht="16.5">
      <c r="B2" s="90"/>
      <c r="C2" s="91"/>
      <c r="D2" s="92"/>
      <c r="E2" s="91"/>
      <c r="F2" s="13"/>
      <c r="G2" s="91"/>
    </row>
    <row r="3" spans="6:8" ht="17.25" thickBot="1">
      <c r="F3" s="93"/>
      <c r="H3" s="96" t="s">
        <v>5</v>
      </c>
    </row>
    <row r="4" spans="2:8" s="97" customFormat="1" ht="39" customHeight="1" thickBot="1">
      <c r="B4" s="115" t="s">
        <v>0</v>
      </c>
      <c r="C4" s="113" t="s">
        <v>32</v>
      </c>
      <c r="D4" s="114"/>
      <c r="E4" s="113" t="s">
        <v>14</v>
      </c>
      <c r="F4" s="114"/>
      <c r="G4" s="29" t="s">
        <v>6</v>
      </c>
      <c r="H4" s="30"/>
    </row>
    <row r="5" spans="2:8" s="97" customFormat="1" ht="39" customHeight="1" thickBot="1">
      <c r="B5" s="116"/>
      <c r="C5" s="31" t="s">
        <v>7</v>
      </c>
      <c r="D5" s="32" t="s">
        <v>8</v>
      </c>
      <c r="E5" s="15" t="s">
        <v>9</v>
      </c>
      <c r="F5" s="14" t="s">
        <v>10</v>
      </c>
      <c r="G5" s="33" t="s">
        <v>7</v>
      </c>
      <c r="H5" s="32" t="s">
        <v>11</v>
      </c>
    </row>
    <row r="6" spans="1:9" s="97" customFormat="1" ht="30.75" customHeight="1">
      <c r="A6" s="98"/>
      <c r="B6" s="99" t="s">
        <v>22</v>
      </c>
      <c r="C6" s="34">
        <f>'[1]彙總表'!H7</f>
        <v>74591953</v>
      </c>
      <c r="D6" s="35">
        <f>'[1]彙總表'!I7</f>
        <v>99.64</v>
      </c>
      <c r="E6" s="16">
        <v>72388254</v>
      </c>
      <c r="F6" s="17">
        <v>99.81000000000002</v>
      </c>
      <c r="G6" s="34">
        <f>C6-E6</f>
        <v>2203699</v>
      </c>
      <c r="H6" s="36">
        <f>G6/E6*100</f>
        <v>3.044277045278644</v>
      </c>
      <c r="I6" s="98"/>
    </row>
    <row r="7" spans="1:9" s="97" customFormat="1" ht="30.75" customHeight="1">
      <c r="A7" s="98"/>
      <c r="B7" s="100" t="s">
        <v>23</v>
      </c>
      <c r="C7" s="37">
        <f>'[1]彙總表'!H8</f>
        <v>42695237</v>
      </c>
      <c r="D7" s="38">
        <f>'[1]彙總表'!I8</f>
        <v>57.03</v>
      </c>
      <c r="E7" s="19">
        <v>40413827</v>
      </c>
      <c r="F7" s="20">
        <v>55.72</v>
      </c>
      <c r="G7" s="37">
        <f aca="true" t="shared" si="0" ref="G7:G15">C7-E7</f>
        <v>2281410</v>
      </c>
      <c r="H7" s="39">
        <f>G7/E7*100</f>
        <v>5.64512239833164</v>
      </c>
      <c r="I7" s="98"/>
    </row>
    <row r="8" spans="1:9" s="97" customFormat="1" ht="30.75" customHeight="1">
      <c r="A8" s="98"/>
      <c r="B8" s="100" t="s">
        <v>24</v>
      </c>
      <c r="C8" s="37">
        <f>'[1]彙總表'!H9</f>
        <v>28036805</v>
      </c>
      <c r="D8" s="38">
        <f>'[1]彙總表'!I9</f>
        <v>37.45</v>
      </c>
      <c r="E8" s="19">
        <v>28478731</v>
      </c>
      <c r="F8" s="20">
        <v>39.27</v>
      </c>
      <c r="G8" s="37">
        <f t="shared" si="0"/>
        <v>-441926</v>
      </c>
      <c r="H8" s="39">
        <f aca="true" t="shared" si="1" ref="H8:H15">G8/E8*100</f>
        <v>-1.5517756040464021</v>
      </c>
      <c r="I8" s="98"/>
    </row>
    <row r="9" spans="1:9" s="97" customFormat="1" ht="30.75" customHeight="1">
      <c r="A9" s="98"/>
      <c r="B9" s="100" t="s">
        <v>25</v>
      </c>
      <c r="C9" s="37">
        <f>'[1]彙總表'!H10</f>
        <v>1848803</v>
      </c>
      <c r="D9" s="38">
        <f>'[1]彙總表'!I10</f>
        <v>2.47</v>
      </c>
      <c r="E9" s="19">
        <v>1673970</v>
      </c>
      <c r="F9" s="20">
        <v>2.31</v>
      </c>
      <c r="G9" s="37">
        <f t="shared" si="0"/>
        <v>174833</v>
      </c>
      <c r="H9" s="39">
        <f t="shared" si="1"/>
        <v>10.444213456633033</v>
      </c>
      <c r="I9" s="98"/>
    </row>
    <row r="10" spans="1:9" s="97" customFormat="1" ht="30.75" customHeight="1">
      <c r="A10" s="98"/>
      <c r="B10" s="100" t="s">
        <v>26</v>
      </c>
      <c r="C10" s="37">
        <f>'[1]彙總表'!H11</f>
        <v>2011108</v>
      </c>
      <c r="D10" s="38">
        <f>'[1]彙總表'!I11</f>
        <v>2.69</v>
      </c>
      <c r="E10" s="19">
        <v>1821726</v>
      </c>
      <c r="F10" s="18">
        <v>2.51</v>
      </c>
      <c r="G10" s="37">
        <f t="shared" si="0"/>
        <v>189382</v>
      </c>
      <c r="H10" s="39">
        <f t="shared" si="1"/>
        <v>10.39574557315425</v>
      </c>
      <c r="I10" s="98"/>
    </row>
    <row r="11" spans="1:9" s="97" customFormat="1" ht="30.75" customHeight="1">
      <c r="A11" s="98"/>
      <c r="B11" s="101" t="s">
        <v>27</v>
      </c>
      <c r="C11" s="40">
        <f>'[1]彙總表'!H12</f>
        <v>270175</v>
      </c>
      <c r="D11" s="41">
        <f>'[1]彙總表'!I12</f>
        <v>0.36</v>
      </c>
      <c r="E11" s="22">
        <v>138845</v>
      </c>
      <c r="F11" s="21">
        <v>0.19</v>
      </c>
      <c r="G11" s="40">
        <f t="shared" si="0"/>
        <v>131330</v>
      </c>
      <c r="H11" s="42">
        <f t="shared" si="1"/>
        <v>94.58748964672836</v>
      </c>
      <c r="I11" s="98"/>
    </row>
    <row r="12" spans="1:9" s="97" customFormat="1" ht="30.75" customHeight="1">
      <c r="A12" s="98"/>
      <c r="B12" s="100" t="s">
        <v>28</v>
      </c>
      <c r="C12" s="37">
        <f>'[1]彙總表'!H13</f>
        <v>83484</v>
      </c>
      <c r="D12" s="38">
        <f>'[1]彙總表'!I13</f>
        <v>0.11</v>
      </c>
      <c r="E12" s="19">
        <v>65426</v>
      </c>
      <c r="F12" s="18">
        <v>0.09</v>
      </c>
      <c r="G12" s="37">
        <f t="shared" si="0"/>
        <v>18058</v>
      </c>
      <c r="H12" s="39">
        <f t="shared" si="1"/>
        <v>27.60064806040412</v>
      </c>
      <c r="I12" s="98"/>
    </row>
    <row r="13" spans="1:9" s="97" customFormat="1" ht="30.75" customHeight="1">
      <c r="A13" s="98"/>
      <c r="B13" s="100" t="s">
        <v>29</v>
      </c>
      <c r="C13" s="37">
        <f>'[1]彙總表'!H14</f>
        <v>185899</v>
      </c>
      <c r="D13" s="38">
        <f>'[1]彙總表'!I14</f>
        <v>0.25</v>
      </c>
      <c r="E13" s="19">
        <v>73100</v>
      </c>
      <c r="F13" s="18">
        <v>0.1</v>
      </c>
      <c r="G13" s="37">
        <f t="shared" si="0"/>
        <v>112799</v>
      </c>
      <c r="H13" s="39">
        <f t="shared" si="1"/>
        <v>154.3077975376197</v>
      </c>
      <c r="I13" s="98"/>
    </row>
    <row r="14" spans="1:9" s="97" customFormat="1" ht="30.75" customHeight="1">
      <c r="A14" s="98"/>
      <c r="B14" s="100" t="s">
        <v>25</v>
      </c>
      <c r="C14" s="37">
        <f>'[1]彙總表'!H15</f>
        <v>365</v>
      </c>
      <c r="D14" s="38">
        <f>'[1]彙總表'!I15</f>
        <v>0</v>
      </c>
      <c r="E14" s="23">
        <v>185</v>
      </c>
      <c r="F14" s="20">
        <v>0</v>
      </c>
      <c r="G14" s="43">
        <f t="shared" si="0"/>
        <v>180</v>
      </c>
      <c r="H14" s="39">
        <f t="shared" si="1"/>
        <v>97.2972972972973</v>
      </c>
      <c r="I14" s="98"/>
    </row>
    <row r="15" spans="1:9" s="97" customFormat="1" ht="30.75" customHeight="1" thickBot="1">
      <c r="A15" s="98"/>
      <c r="B15" s="100" t="s">
        <v>26</v>
      </c>
      <c r="C15" s="44">
        <f>'[1]彙總表'!H16</f>
        <v>427</v>
      </c>
      <c r="D15" s="45">
        <f>'[1]彙總表'!I16</f>
        <v>0</v>
      </c>
      <c r="E15" s="23">
        <v>134</v>
      </c>
      <c r="F15" s="20">
        <v>0</v>
      </c>
      <c r="G15" s="46">
        <f t="shared" si="0"/>
        <v>293</v>
      </c>
      <c r="H15" s="39">
        <f t="shared" si="1"/>
        <v>218.65671641791047</v>
      </c>
      <c r="I15" s="98"/>
    </row>
    <row r="16" spans="1:9" s="97" customFormat="1" ht="30.75" customHeight="1" thickBot="1">
      <c r="A16" s="98"/>
      <c r="B16" s="24" t="s">
        <v>30</v>
      </c>
      <c r="C16" s="47">
        <f>'[1]彙總表'!H6</f>
        <v>74862128</v>
      </c>
      <c r="D16" s="48">
        <f>'[1]彙總表'!I6</f>
        <v>100</v>
      </c>
      <c r="E16" s="26">
        <v>72527099</v>
      </c>
      <c r="F16" s="25">
        <v>100.00000000000001</v>
      </c>
      <c r="G16" s="47">
        <f>C16-E16</f>
        <v>2335029</v>
      </c>
      <c r="H16" s="49">
        <f>G16/E16*100</f>
        <v>3.219526262866242</v>
      </c>
      <c r="I16" s="98"/>
    </row>
    <row r="17" spans="2:8" s="97" customFormat="1" ht="20.25" customHeight="1">
      <c r="B17" s="102" t="s">
        <v>12</v>
      </c>
      <c r="C17" s="95"/>
      <c r="D17" s="93"/>
      <c r="E17" s="95"/>
      <c r="F17" s="27"/>
      <c r="G17" s="95"/>
      <c r="H17" s="103"/>
    </row>
    <row r="18" ht="20.25" customHeight="1">
      <c r="B18" s="102"/>
    </row>
    <row r="19" spans="1:9" ht="20.25" customHeight="1">
      <c r="A19" s="104"/>
      <c r="B19" s="105" t="s">
        <v>13</v>
      </c>
      <c r="C19" s="106"/>
      <c r="D19" s="107"/>
      <c r="E19" s="106"/>
      <c r="F19" s="28"/>
      <c r="G19" s="106"/>
      <c r="H19" s="107"/>
      <c r="I19" s="104"/>
    </row>
    <row r="20" spans="1:9" ht="20.25" customHeight="1">
      <c r="A20" s="104"/>
      <c r="B20" s="105"/>
      <c r="C20" s="106"/>
      <c r="D20" s="107"/>
      <c r="E20" s="106"/>
      <c r="F20" s="28"/>
      <c r="G20" s="106"/>
      <c r="H20" s="107"/>
      <c r="I20" s="104"/>
    </row>
    <row r="21" spans="1:9" ht="20.25" customHeight="1">
      <c r="A21" s="104"/>
      <c r="B21" s="105"/>
      <c r="C21" s="106"/>
      <c r="D21" s="107"/>
      <c r="E21" s="106"/>
      <c r="F21" s="28"/>
      <c r="G21" s="106"/>
      <c r="H21" s="107"/>
      <c r="I21" s="104"/>
    </row>
    <row r="22" ht="20.25" customHeight="1"/>
    <row r="23" ht="20.25" customHeight="1"/>
    <row r="24" ht="20.25" customHeight="1"/>
  </sheetData>
  <sheetProtection/>
  <mergeCells count="4">
    <mergeCell ref="B1:H1"/>
    <mergeCell ref="C4:D4"/>
    <mergeCell ref="E4:F4"/>
    <mergeCell ref="B4:B5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蔡曜嶺</dc:creator>
  <cp:keywords/>
  <dc:description/>
  <cp:lastModifiedBy>洪菁吟</cp:lastModifiedBy>
  <cp:lastPrinted>2023-10-26T01:35:48Z</cp:lastPrinted>
  <dcterms:created xsi:type="dcterms:W3CDTF">2023-01-31T02:36:24Z</dcterms:created>
  <dcterms:modified xsi:type="dcterms:W3CDTF">2023-10-26T01:41:29Z</dcterms:modified>
  <cp:category/>
  <cp:version/>
  <cp:contentType/>
  <cp:contentStatus/>
</cp:coreProperties>
</file>