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c09584\Documents\"/>
    </mc:Choice>
  </mc:AlternateContent>
  <bookViews>
    <workbookView xWindow="0" yWindow="0" windowWidth="28800" windowHeight="12255" activeTab="1"/>
  </bookViews>
  <sheets>
    <sheet name="附表1" sheetId="1" r:id="rId1"/>
    <sheet name="附表2" sheetId="2" r:id="rId2"/>
  </sheets>
  <externalReferences>
    <externalReference r:id="rId3"/>
  </externalReferences>
  <definedNames>
    <definedName name="_xlnm.Print_Area" localSheetId="0">附表1!$A$1:$E$64</definedName>
    <definedName name="_xlnm.Print_Area" localSheetId="1">附表2!$A$1:$G$49</definedName>
    <definedName name="外幣保證排名範圍">'[1]表7銀行別NDF-排序'!$G$6:$G$44,'[1]表7銀行別NDF-排序'!$G$46:$G$76</definedName>
    <definedName name="交易量占比">'[1]表3銀行別(排序) '!$N$6:$N$44,'[1]表3銀行別(排序) '!$N$46:$N$76</definedName>
    <definedName name="交易量排名範圍">'[1]表3銀行別(排序) '!$M$6:$M$44,'[1]表3銀行別(排序) '!$M$46:$M$76</definedName>
    <definedName name="無本金占比">'[1]表7銀行別NDF-排序'!$C$6:$C$44,'[1]表7銀行別NDF-排序'!$C$46:$C$76</definedName>
    <definedName name="無本金排名範圍">'[1]表7銀行別NDF-排序'!$B$6:$B$44,'[1]表7銀行別NDF-排序'!$B$46:$B$76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F46" i="2"/>
  <c r="F45" i="2"/>
  <c r="F44" i="2"/>
  <c r="F43" i="2"/>
  <c r="G42" i="2"/>
  <c r="F42" i="2"/>
  <c r="F41" i="2"/>
  <c r="F40" i="2"/>
  <c r="F39" i="2"/>
  <c r="F38" i="2"/>
  <c r="G38" i="2" s="1"/>
  <c r="F37" i="2"/>
  <c r="G37" i="2" s="1"/>
  <c r="F36" i="2"/>
  <c r="G36" i="2" s="1"/>
  <c r="G35" i="2"/>
  <c r="F35" i="2"/>
  <c r="F34" i="2"/>
  <c r="G34" i="2" s="1"/>
  <c r="F33" i="2"/>
  <c r="G33" i="2" s="1"/>
  <c r="F32" i="2"/>
  <c r="G32" i="2" s="1"/>
  <c r="F31" i="2"/>
  <c r="G31" i="2" s="1"/>
  <c r="F30" i="2"/>
  <c r="G30" i="2" s="1"/>
  <c r="F29" i="2"/>
  <c r="F28" i="2"/>
  <c r="F27" i="2"/>
  <c r="G27" i="2" s="1"/>
  <c r="F26" i="2"/>
  <c r="G26" i="2" s="1"/>
  <c r="G25" i="2"/>
  <c r="F25" i="2"/>
  <c r="G24" i="2"/>
  <c r="F24" i="2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G15" i="2"/>
  <c r="F15" i="2"/>
  <c r="G14" i="2"/>
  <c r="F14" i="2"/>
  <c r="G13" i="2"/>
  <c r="F13" i="2"/>
  <c r="G12" i="2"/>
  <c r="F12" i="2"/>
  <c r="F11" i="2"/>
  <c r="G11" i="2" s="1"/>
  <c r="F10" i="2"/>
  <c r="G10" i="2" s="1"/>
  <c r="F9" i="2"/>
  <c r="G8" i="2"/>
  <c r="F8" i="2"/>
  <c r="F7" i="2"/>
  <c r="G7" i="2" s="1"/>
  <c r="D62" i="1"/>
  <c r="D63" i="1" s="1"/>
  <c r="C62" i="1"/>
  <c r="C63" i="1" s="1"/>
  <c r="E58" i="1"/>
  <c r="D58" i="1"/>
  <c r="C58" i="1"/>
  <c r="D59" i="1" l="1"/>
  <c r="E62" i="1"/>
  <c r="E63" i="1" s="1"/>
  <c r="C59" i="1"/>
</calcChain>
</file>

<file path=xl/sharedStrings.xml><?xml version="1.0" encoding="utf-8"?>
<sst xmlns="http://schemas.openxmlformats.org/spreadsheetml/2006/main" count="122" uniqueCount="83">
  <si>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銀行衍生性金融商品交易量彙總表</t>
    </r>
    <phoneticPr fontId="5" type="noConversion"/>
  </si>
  <si>
    <t>比重 use  table-1</t>
    <phoneticPr fontId="5" type="noConversion"/>
  </si>
  <si>
    <t>商  品  種  類  別</t>
    <phoneticPr fontId="5" type="noConversion"/>
  </si>
  <si>
    <t>涉及新臺幣交易</t>
    <phoneticPr fontId="5" type="noConversion"/>
  </si>
  <si>
    <r>
      <rPr>
        <sz val="13"/>
        <rFont val="標楷體"/>
        <family val="4"/>
        <charset val="136"/>
      </rPr>
      <t>單位：新臺幣百萬元；</t>
    </r>
    <r>
      <rPr>
        <sz val="13"/>
        <rFont val="Times New Roman"/>
        <family val="1"/>
      </rPr>
      <t>%</t>
    </r>
    <phoneticPr fontId="5" type="noConversion"/>
  </si>
  <si>
    <r>
      <rPr>
        <b/>
        <sz val="16"/>
        <rFont val="標楷體"/>
        <family val="4"/>
        <charset val="136"/>
      </rPr>
      <t>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品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種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類</t>
    </r>
    <phoneticPr fontId="5" type="noConversion"/>
  </si>
  <si>
    <r>
      <rPr>
        <sz val="14"/>
        <rFont val="標楷體"/>
        <family val="4"/>
        <charset val="136"/>
      </rPr>
      <t>本國銀行及外國與大陸地區銀行在台分行</t>
    </r>
    <phoneticPr fontId="5" type="noConversion"/>
  </si>
  <si>
    <t>本國銀行海外分支機構</t>
  </si>
  <si>
    <r>
      <rPr>
        <sz val="12"/>
        <rFont val="標楷體"/>
        <family val="4"/>
        <charset val="136"/>
      </rPr>
      <t>涉及新臺幣交易</t>
    </r>
    <phoneticPr fontId="5" type="noConversion"/>
  </si>
  <si>
    <r>
      <rPr>
        <sz val="12"/>
        <rFont val="標楷體"/>
        <family val="4"/>
        <charset val="136"/>
      </rPr>
      <t>純外幣交易</t>
    </r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</si>
  <si>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</si>
  <si>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比重</t>
    </r>
    <phoneticPr fontId="5" type="noConversion"/>
  </si>
  <si>
    <r>
      <rPr>
        <b/>
        <sz val="13"/>
        <rFont val="標楷體"/>
        <family val="4"/>
        <charset val="136"/>
      </rPr>
      <t>一、利率有關契約</t>
    </r>
    <r>
      <rPr>
        <sz val="10"/>
        <rFont val="Times New Roman"/>
        <family val="1"/>
      </rPr>
      <t>(Interest Rate Contracts)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</si>
  <si>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</si>
  <si>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遠期利率協議</t>
    </r>
    <r>
      <rPr>
        <sz val="12"/>
        <rFont val="Times New Roman"/>
        <family val="1"/>
      </rPr>
      <t>(FRA)</t>
    </r>
  </si>
  <si>
    <r>
      <t xml:space="preserve">    2.</t>
    </r>
    <r>
      <rPr>
        <sz val="12"/>
        <rFont val="標楷體"/>
        <family val="4"/>
        <charset val="136"/>
      </rPr>
      <t>換利</t>
    </r>
    <r>
      <rPr>
        <sz val="12"/>
        <rFont val="Times New Roman"/>
        <family val="1"/>
      </rPr>
      <t>(IRS)</t>
    </r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</si>
  <si>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</si>
  <si>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</si>
  <si>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</si>
  <si>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0"/>
        <rFont val="Times New Roman"/>
        <family val="1"/>
      </rPr>
      <t>(Futures - Long Positions)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</si>
  <si>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0"/>
        <rFont val="Times New Roman"/>
        <family val="1"/>
      </rPr>
      <t>(Futures - Short Positions)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</si>
  <si>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</si>
  <si>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5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</si>
  <si>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0"/>
        <rFont val="Times New Roman"/>
        <family val="1"/>
      </rPr>
      <t>(Foreign Exchange Transactions)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</si>
  <si>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</si>
  <si>
    <r>
      <t xml:space="preserve">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</si>
  <si>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換匯</t>
    </r>
    <r>
      <rPr>
        <sz val="12"/>
        <rFont val="Times New Roman"/>
        <family val="1"/>
      </rPr>
      <t>(Fx Swaps)</t>
    </r>
  </si>
  <si>
    <r>
      <t xml:space="preserve">    3.</t>
    </r>
    <r>
      <rPr>
        <sz val="12"/>
        <rFont val="標楷體"/>
        <family val="4"/>
        <charset val="136"/>
      </rPr>
      <t>換匯換利</t>
    </r>
    <r>
      <rPr>
        <sz val="12"/>
        <rFont val="Times New Roman"/>
        <family val="1"/>
      </rPr>
      <t>(Currency Swaps)</t>
    </r>
  </si>
  <si>
    <r>
      <t xml:space="preserve">    4.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</si>
  <si>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5.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</si>
  <si>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</si>
  <si>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Futures - Short Positions)</t>
    </r>
    <phoneticPr fontId="5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</si>
  <si>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0"/>
        <rFont val="Times New Roman"/>
        <family val="1"/>
      </rPr>
      <t>(Equity-linked Contracts)</t>
    </r>
    <phoneticPr fontId="5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</si>
  <si>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  <phoneticPr fontId="5" type="noConversion"/>
  </si>
  <si>
    <r>
      <rPr>
        <b/>
        <sz val="14"/>
        <rFont val="標楷體"/>
        <family val="4"/>
        <charset val="136"/>
      </rPr>
      <t>小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  <charset val="136"/>
      </rPr>
      <t>計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一至四</t>
    </r>
    <r>
      <rPr>
        <b/>
        <sz val="14"/>
        <rFont val="Times New Roman"/>
        <family val="1"/>
      </rPr>
      <t>)</t>
    </r>
    <phoneticPr fontId="5" type="noConversion"/>
  </si>
  <si>
    <r>
      <rPr>
        <b/>
        <sz val="12"/>
        <rFont val="標楷體"/>
        <family val="4"/>
        <charset val="136"/>
      </rPr>
      <t>五、信用有關契約</t>
    </r>
    <r>
      <rPr>
        <b/>
        <sz val="12"/>
        <rFont val="Times New Roman"/>
        <family val="1"/>
      </rPr>
      <t>(Credit Contracts)</t>
    </r>
  </si>
  <si>
    <r>
      <t xml:space="preserve">   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</si>
  <si>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</si>
  <si>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</si>
  <si>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</si>
  <si>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  <phoneticPr fontId="5" type="noConversion"/>
  </si>
  <si>
    <r>
      <t xml:space="preserve">    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</si>
  <si>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</si>
  <si>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</si>
  <si>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</si>
  <si>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註：包括國內總分支機構及國際金融業務分行資料，不含海外分行及子行；本表已剔除銀行間交易重複計算部分。</t>
    </r>
    <phoneticPr fontId="5" type="noConversion"/>
  </si>
  <si>
    <r>
      <rPr>
        <b/>
        <u/>
        <sz val="20"/>
        <rFont val="標楷體"/>
        <family val="4"/>
        <charset val="136"/>
      </rPr>
      <t>交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易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幣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別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比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較</t>
    </r>
    <r>
      <rPr>
        <b/>
        <u/>
        <sz val="20"/>
        <rFont val="Times New Roman"/>
        <family val="1"/>
      </rPr>
      <t xml:space="preserve">  </t>
    </r>
    <phoneticPr fontId="5" type="noConversion"/>
  </si>
  <si>
    <r>
      <rPr>
        <b/>
        <sz val="18"/>
        <rFont val="標楷體"/>
        <family val="4"/>
        <charset val="136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易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別</t>
    </r>
    <phoneticPr fontId="5" type="noConversion"/>
  </si>
  <si>
    <r>
      <rPr>
        <sz val="14"/>
        <rFont val="標楷體"/>
        <family val="4"/>
        <charset val="136"/>
      </rPr>
      <t>涉及新臺幣交易</t>
    </r>
    <phoneticPr fontId="5" type="noConversion"/>
  </si>
  <si>
    <r>
      <rPr>
        <sz val="14"/>
        <rFont val="標楷體"/>
        <family val="4"/>
        <charset val="136"/>
      </rPr>
      <t>純外幣交易</t>
    </r>
    <phoneticPr fontId="5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</si>
  <si>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計</t>
    </r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</si>
  <si>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9</t>
    </r>
    <r>
      <rPr>
        <b/>
        <sz val="18"/>
        <rFont val="標楷體"/>
        <family val="4"/>
        <charset val="136"/>
      </rPr>
      <t>月</t>
    </r>
    <phoneticPr fontId="5" type="noConversion"/>
  </si>
  <si>
    <t>金  額</t>
    <phoneticPr fontId="4" type="noConversion"/>
  </si>
  <si>
    <t>比  重</t>
    <phoneticPr fontId="4" type="noConversion"/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</si>
  <si>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8</t>
    </r>
    <r>
      <rPr>
        <b/>
        <sz val="18"/>
        <rFont val="標楷體"/>
        <family val="4"/>
        <charset val="136"/>
      </rPr>
      <t>月</t>
    </r>
    <phoneticPr fontId="5" type="noConversion"/>
  </si>
  <si>
    <r>
      <rPr>
        <b/>
        <sz val="18"/>
        <rFont val="標楷體"/>
        <family val="4"/>
        <charset val="136"/>
      </rPr>
      <t>比較增減</t>
    </r>
    <phoneticPr fontId="5" type="noConversion"/>
  </si>
  <si>
    <t>差  額</t>
    <phoneticPr fontId="4" type="noConversion"/>
  </si>
  <si>
    <t>變動率</t>
    <phoneticPr fontId="4" type="noConversion"/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</si>
  <si>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2 </t>
    </r>
    <r>
      <rPr>
        <b/>
        <sz val="22"/>
        <rFont val="標楷體"/>
        <family val="4"/>
        <charset val="136"/>
      </rPr>
      <t>銀行衍生性金融商品交易量比較表</t>
    </r>
    <phoneticPr fontId="5" type="noConversion"/>
  </si>
  <si>
    <r>
      <rPr>
        <sz val="16"/>
        <rFont val="標楷體"/>
        <family val="4"/>
        <charset val="136"/>
      </rPr>
      <t>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品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類</t>
    </r>
  </si>
  <si>
    <t>比較增減</t>
  </si>
  <si>
    <r>
      <rPr>
        <sz val="12"/>
        <rFont val="標楷體"/>
        <family val="4"/>
        <charset val="136"/>
      </rPr>
      <t>合計</t>
    </r>
    <phoneticPr fontId="5" type="noConversion"/>
  </si>
  <si>
    <t>差  額</t>
  </si>
  <si>
    <r>
      <rPr>
        <sz val="12"/>
        <rFont val="標楷體"/>
        <family val="4"/>
        <charset val="136"/>
      </rPr>
      <t>變動率</t>
    </r>
    <phoneticPr fontId="5" type="noConversion"/>
  </si>
  <si>
    <r>
      <rPr>
        <b/>
        <sz val="12"/>
        <rFont val="標楷體"/>
        <family val="4"/>
        <charset val="136"/>
      </rPr>
      <t>一、利率有關契約</t>
    </r>
    <r>
      <rPr>
        <sz val="12"/>
        <rFont val="Times New Roman"/>
        <family val="1"/>
      </rPr>
      <t>(Interest Rate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</si>
  <si>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  <phoneticPr fontId="31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</si>
  <si>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 -  Short Positions)</t>
    </r>
    <phoneticPr fontId="31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</si>
  <si>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2"/>
        <rFont val="Times New Roman"/>
        <family val="1"/>
      </rPr>
      <t>(Foreign Exchange Transactions)</t>
    </r>
    <phoneticPr fontId="31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</si>
  <si>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2"/>
        <rFont val="Times New Roman"/>
        <family val="1"/>
      </rPr>
      <t>(Equity-linked Contracts)</t>
    </r>
    <phoneticPr fontId="31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</si>
  <si>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</si>
  <si>
    <r>
      <rPr>
        <b/>
        <sz val="12"/>
        <rFont val="標楷體"/>
        <family val="4"/>
        <charset val="136"/>
      </rPr>
      <t>小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  <charset val="136"/>
      </rPr>
      <t>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一至四</t>
    </r>
    <r>
      <rPr>
        <b/>
        <sz val="12"/>
        <rFont val="Times New Roman"/>
        <family val="1"/>
      </rPr>
      <t>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</si>
  <si>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</si>
  <si>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</si>
  <si>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</si>
  <si>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</si>
  <si>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</si>
  <si>
    <r>
      <t xml:space="preserve">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</si>
  <si>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</si>
  <si>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  <phoneticPr fontId="5" type="noConversion"/>
  </si>
  <si>
    <r>
      <rPr>
        <sz val="12"/>
        <rFont val="標楷體"/>
        <family val="4"/>
        <charset val="136"/>
      </rPr>
      <t>註：</t>
    </r>
    <r>
      <rPr>
        <sz val="12"/>
        <rFont val="標楷體"/>
        <family val="4"/>
        <charset val="136"/>
      </rPr>
      <t>包括國內總分支機構及國際金融業務分行資料，不含海外分行及子行；本表已剔除銀行間交易重複計算部分。</t>
    </r>
    <phoneticPr fontId="5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</si>
  <si>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  <charset val="136"/>
      </rPr>
      <t>月</t>
    </r>
    <phoneticPr fontId="5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</si>
  <si>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  <charset val="136"/>
      </rPr>
      <t>月</t>
    </r>
    <phoneticPr fontId="5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</si>
  <si>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  <charset val="136"/>
      </rPr>
      <t>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</si>
</sst>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(* #,##0_);_(* \(#,##0\);_(* &quot;-&quot;_);_(@_)"/>
    <numFmt numFmtId="177" formatCode="0.00_);\(0.00\)"/>
    <numFmt numFmtId="178" formatCode="_(* #,##0_);_(* \(#,##0\);_(* \-_);_(@_)"/>
    <numFmt numFmtId="179" formatCode="0.00_ "/>
    <numFmt numFmtId="180" formatCode="#,##0_ "/>
    <numFmt numFmtId="181" formatCode="0.00_);[Red]\(0.00\)"/>
    <numFmt numFmtId="182" formatCode="_(* #,##0_);_(* \-#,##0_);_(* &quot;-&quot;_);_(@_)"/>
    <numFmt numFmtId="183" formatCode="#,##0.00_ "/>
  </numFmts>
  <fonts count="34">
    <font>
      <sz val="12"/>
      <name val="Heiti TC"/>
      <family val="2"/>
    </font>
    <font>
      <sz val="12"/>
      <name val="Heiti TC"/>
      <family val="2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u/>
      <sz val="20"/>
      <name val="標楷體"/>
      <family val="4"/>
      <charset val="136"/>
    </font>
    <font>
      <sz val="12"/>
      <name val="Times New Roman"/>
      <family val="1"/>
    </font>
    <font>
      <sz val="13"/>
      <name val="Times New Roman"/>
      <family val="1"/>
    </font>
    <font>
      <sz val="13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Times New Roman"/>
      <family val="1"/>
    </font>
    <font>
      <b/>
      <u/>
      <sz val="2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sz val="16"/>
      <name val="Times New Roman"/>
      <family val="1"/>
    </font>
    <font>
      <sz val="18"/>
      <name val="Times New Roman"/>
      <family val="1"/>
    </font>
    <font>
      <sz val="16"/>
      <name val="標楷體"/>
      <family val="4"/>
      <charset val="136"/>
    </font>
    <font>
      <sz val="9"/>
      <name val="Heiti TC"/>
      <family val="2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FF0000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0" fontId="9" fillId="0" borderId="0"/>
    <xf numFmtId="0" fontId="33" fillId="0" borderId="38" applyAlignment="0" applyProtection="0"/>
  </cellStyleXfs>
  <cellXfs count="164">
    <xf numFmtId="0" fontId="0" fillId="0" borderId="0" xfId="0"/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49" fontId="6" fillId="0" borderId="2" xfId="2" applyNumberFormat="1" applyFont="1" applyFill="1" applyBorder="1" applyAlignment="1" applyProtection="1">
      <alignment horizontal="center" vertical="center" shrinkToFit="1"/>
      <protection hidden="1"/>
    </xf>
    <xf numFmtId="176" fontId="7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left" vertical="center"/>
    </xf>
    <xf numFmtId="176" fontId="9" fillId="0" borderId="0" xfId="0" applyNumberFormat="1" applyFont="1" applyFill="1"/>
    <xf numFmtId="176" fontId="7" fillId="0" borderId="0" xfId="0" applyNumberFormat="1" applyFont="1" applyFill="1"/>
    <xf numFmtId="0" fontId="12" fillId="0" borderId="4" xfId="0" applyFont="1" applyFill="1" applyBorder="1" applyAlignment="1">
      <alignment horizontal="center" vertical="center" shrinkToFit="1"/>
    </xf>
    <xf numFmtId="49" fontId="14" fillId="0" borderId="5" xfId="2" applyNumberFormat="1" applyFont="1" applyFill="1" applyBorder="1" applyAlignment="1" applyProtection="1">
      <alignment horizontal="centerContinuous" vertical="center" wrapText="1"/>
      <protection hidden="1"/>
    </xf>
    <xf numFmtId="176" fontId="9" fillId="0" borderId="5" xfId="0" applyNumberFormat="1" applyFont="1" applyFill="1" applyBorder="1" applyAlignment="1">
      <alignment horizontal="centerContinuous" vertical="center" wrapText="1"/>
    </xf>
    <xf numFmtId="176" fontId="9" fillId="0" borderId="6" xfId="0" applyNumberFormat="1" applyFont="1" applyFill="1" applyBorder="1" applyAlignment="1">
      <alignment horizontal="centerContinuous" vertical="center" wrapText="1"/>
    </xf>
    <xf numFmtId="10" fontId="9" fillId="0" borderId="7" xfId="1" applyNumberFormat="1" applyFont="1" applyFill="1" applyBorder="1" applyAlignment="1">
      <alignment horizontal="centerContinuous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shrinkToFit="1"/>
    </xf>
    <xf numFmtId="49" fontId="9" fillId="0" borderId="2" xfId="2" applyNumberFormat="1" applyFont="1" applyFill="1" applyBorder="1" applyAlignment="1" applyProtection="1">
      <alignment horizontal="center" vertical="center" shrinkToFit="1"/>
      <protection hidden="1"/>
    </xf>
    <xf numFmtId="49" fontId="9" fillId="0" borderId="2" xfId="2" applyNumberFormat="1" applyFont="1" applyFill="1" applyBorder="1" applyAlignment="1" applyProtection="1">
      <alignment horizontal="center" vertical="center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176" fontId="7" fillId="0" borderId="8" xfId="0" applyNumberFormat="1" applyFont="1" applyFill="1" applyBorder="1" applyAlignment="1" applyProtection="1">
      <alignment horizontal="center" vertical="center" wrapText="1"/>
    </xf>
    <xf numFmtId="0" fontId="16" fillId="0" borderId="9" xfId="2" applyFont="1" applyFill="1" applyBorder="1" applyAlignment="1" applyProtection="1">
      <alignment horizontal="left" vertical="center"/>
      <protection hidden="1"/>
    </xf>
    <xf numFmtId="176" fontId="19" fillId="0" borderId="10" xfId="0" applyNumberFormat="1" applyFont="1" applyFill="1" applyBorder="1" applyAlignment="1" applyProtection="1">
      <alignment horizontal="right" vertical="center"/>
      <protection locked="0"/>
    </xf>
    <xf numFmtId="176" fontId="19" fillId="0" borderId="11" xfId="0" applyNumberFormat="1" applyFont="1" applyFill="1" applyBorder="1" applyAlignment="1" applyProtection="1">
      <alignment horizontal="right" vertical="center"/>
      <protection locked="0"/>
    </xf>
    <xf numFmtId="176" fontId="19" fillId="0" borderId="12" xfId="0" applyNumberFormat="1" applyFont="1" applyFill="1" applyBorder="1" applyAlignment="1" applyProtection="1">
      <alignment horizontal="right" vertical="center"/>
      <protection locked="0"/>
    </xf>
    <xf numFmtId="177" fontId="19" fillId="0" borderId="13" xfId="1" applyNumberFormat="1" applyFont="1" applyFill="1" applyBorder="1" applyAlignment="1" applyProtection="1">
      <alignment horizontal="right" vertical="center"/>
      <protection locked="0"/>
    </xf>
    <xf numFmtId="178" fontId="20" fillId="0" borderId="9" xfId="0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left" vertical="center"/>
      <protection hidden="1"/>
    </xf>
    <xf numFmtId="176" fontId="14" fillId="0" borderId="15" xfId="0" applyNumberFormat="1" applyFont="1" applyFill="1" applyBorder="1" applyAlignment="1" applyProtection="1">
      <alignment horizontal="right" vertical="center"/>
      <protection locked="0"/>
    </xf>
    <xf numFmtId="177" fontId="14" fillId="0" borderId="16" xfId="1" applyNumberFormat="1" applyFont="1" applyFill="1" applyBorder="1" applyAlignment="1" applyProtection="1">
      <alignment horizontal="right" vertical="center"/>
      <protection locked="0"/>
    </xf>
    <xf numFmtId="178" fontId="15" fillId="0" borderId="14" xfId="0" applyNumberFormat="1" applyFont="1" applyFill="1" applyBorder="1" applyAlignment="1">
      <alignment horizontal="right" vertical="center"/>
    </xf>
    <xf numFmtId="177" fontId="14" fillId="0" borderId="17" xfId="1" applyNumberFormat="1" applyFont="1" applyFill="1" applyBorder="1" applyAlignment="1" applyProtection="1">
      <alignment horizontal="right" vertical="center"/>
      <protection locked="0"/>
    </xf>
    <xf numFmtId="0" fontId="9" fillId="0" borderId="18" xfId="2" applyFont="1" applyFill="1" applyBorder="1" applyAlignment="1" applyProtection="1">
      <alignment horizontal="left" vertical="center"/>
      <protection hidden="1"/>
    </xf>
    <xf numFmtId="176" fontId="14" fillId="0" borderId="19" xfId="0" applyNumberFormat="1" applyFont="1" applyFill="1" applyBorder="1" applyAlignment="1" applyProtection="1">
      <alignment horizontal="right" vertical="center"/>
      <protection locked="0"/>
    </xf>
    <xf numFmtId="0" fontId="21" fillId="0" borderId="9" xfId="2" applyFont="1" applyFill="1" applyBorder="1" applyAlignment="1" applyProtection="1">
      <alignment horizontal="left" vertical="center"/>
      <protection hidden="1"/>
    </xf>
    <xf numFmtId="0" fontId="9" fillId="0" borderId="20" xfId="2" applyFont="1" applyFill="1" applyBorder="1" applyAlignment="1" applyProtection="1">
      <alignment horizontal="left" vertical="center"/>
      <protection hidden="1"/>
    </xf>
    <xf numFmtId="178" fontId="15" fillId="0" borderId="18" xfId="0" applyNumberFormat="1" applyFont="1" applyFill="1" applyBorder="1" applyAlignment="1">
      <alignment horizontal="right" vertical="center"/>
    </xf>
    <xf numFmtId="0" fontId="9" fillId="0" borderId="20" xfId="2" applyFont="1" applyFill="1" applyBorder="1" applyAlignment="1" applyProtection="1">
      <alignment horizontal="left" vertical="center" shrinkToFit="1"/>
      <protection hidden="1"/>
    </xf>
    <xf numFmtId="176" fontId="15" fillId="0" borderId="9" xfId="0" applyNumberFormat="1" applyFont="1" applyFill="1" applyBorder="1" applyAlignment="1" applyProtection="1">
      <alignment horizontal="right" vertical="center"/>
      <protection locked="0"/>
    </xf>
    <xf numFmtId="178" fontId="15" fillId="0" borderId="20" xfId="0" applyNumberFormat="1" applyFont="1" applyFill="1" applyBorder="1" applyAlignment="1">
      <alignment horizontal="right" vertical="center"/>
    </xf>
    <xf numFmtId="0" fontId="19" fillId="0" borderId="9" xfId="2" applyFont="1" applyFill="1" applyBorder="1" applyAlignment="1" applyProtection="1">
      <alignment horizontal="center" vertical="center" shrinkToFit="1"/>
      <protection hidden="1"/>
    </xf>
    <xf numFmtId="0" fontId="21" fillId="0" borderId="9" xfId="2" applyFont="1" applyFill="1" applyBorder="1" applyAlignment="1" applyProtection="1">
      <alignment horizontal="left" vertical="center" shrinkToFit="1"/>
      <protection hidden="1"/>
    </xf>
    <xf numFmtId="178" fontId="20" fillId="0" borderId="8" xfId="0" applyNumberFormat="1" applyFont="1" applyFill="1" applyBorder="1" applyAlignment="1">
      <alignment horizontal="right" vertical="center"/>
    </xf>
    <xf numFmtId="0" fontId="9" fillId="0" borderId="21" xfId="2" applyFont="1" applyFill="1" applyBorder="1" applyAlignment="1" applyProtection="1">
      <alignment horizontal="left" vertical="center" shrinkToFit="1"/>
      <protection hidden="1"/>
    </xf>
    <xf numFmtId="178" fontId="15" fillId="0" borderId="22" xfId="0" applyNumberFormat="1" applyFont="1" applyFill="1" applyBorder="1" applyAlignment="1">
      <alignment horizontal="right" vertical="center"/>
    </xf>
    <xf numFmtId="41" fontId="14" fillId="0" borderId="17" xfId="1" applyNumberFormat="1" applyFont="1" applyFill="1" applyBorder="1" applyAlignment="1" applyProtection="1">
      <alignment horizontal="right" vertical="center"/>
      <protection locked="0"/>
    </xf>
    <xf numFmtId="176" fontId="14" fillId="0" borderId="12" xfId="0" applyNumberFormat="1" applyFont="1" applyFill="1" applyBorder="1" applyAlignment="1" applyProtection="1">
      <alignment horizontal="right" vertical="center"/>
      <protection locked="0"/>
    </xf>
    <xf numFmtId="41" fontId="19" fillId="0" borderId="13" xfId="1" applyNumberFormat="1" applyFont="1" applyFill="1" applyBorder="1" applyAlignment="1" applyProtection="1">
      <alignment horizontal="right" vertical="center"/>
      <protection locked="0"/>
    </xf>
    <xf numFmtId="178" fontId="15" fillId="0" borderId="9" xfId="0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left" vertical="center" shrinkToFit="1"/>
      <protection hidden="1"/>
    </xf>
    <xf numFmtId="176" fontId="14" fillId="0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24" xfId="2" applyFont="1" applyFill="1" applyBorder="1" applyAlignment="1" applyProtection="1">
      <alignment horizontal="left" vertical="center" shrinkToFit="1"/>
      <protection hidden="1"/>
    </xf>
    <xf numFmtId="176" fontId="14" fillId="0" borderId="25" xfId="0" applyNumberFormat="1" applyFont="1" applyFill="1" applyBorder="1" applyAlignment="1" applyProtection="1">
      <alignment horizontal="right" vertical="center"/>
      <protection locked="0"/>
    </xf>
    <xf numFmtId="176" fontId="9" fillId="0" borderId="0" xfId="2" applyNumberFormat="1" applyFont="1" applyFill="1" applyProtection="1">
      <protection hidden="1"/>
    </xf>
    <xf numFmtId="10" fontId="9" fillId="0" borderId="0" xfId="1" applyNumberFormat="1" applyFont="1" applyFill="1" applyAlignment="1" applyProtection="1"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4" fillId="0" borderId="0" xfId="0" applyFont="1" applyFill="1" applyAlignment="1">
      <alignment vertical="center"/>
    </xf>
    <xf numFmtId="49" fontId="14" fillId="0" borderId="27" xfId="2" applyNumberFormat="1" applyFont="1" applyFill="1" applyBorder="1" applyAlignment="1" applyProtection="1">
      <alignment horizontal="center" vertical="center" shrinkToFit="1"/>
      <protection hidden="1"/>
    </xf>
    <xf numFmtId="49" fontId="14" fillId="0" borderId="5" xfId="2" applyNumberFormat="1" applyFont="1" applyFill="1" applyBorder="1" applyAlignment="1" applyProtection="1">
      <alignment horizontal="center" vertical="center"/>
      <protection hidden="1"/>
    </xf>
    <xf numFmtId="49" fontId="14" fillId="0" borderId="16" xfId="2" applyNumberFormat="1" applyFont="1" applyFill="1" applyBorder="1" applyAlignment="1" applyProtection="1">
      <alignment horizontal="center" vertical="center"/>
      <protection hidden="1"/>
    </xf>
    <xf numFmtId="176" fontId="27" fillId="0" borderId="15" xfId="0" applyNumberFormat="1" applyFont="1" applyFill="1" applyBorder="1" applyAlignment="1">
      <alignment horizontal="center" vertical="center"/>
    </xf>
    <xf numFmtId="176" fontId="28" fillId="0" borderId="23" xfId="0" applyNumberFormat="1" applyFont="1" applyFill="1" applyBorder="1" applyProtection="1"/>
    <xf numFmtId="176" fontId="28" fillId="0" borderId="17" xfId="0" applyNumberFormat="1" applyFont="1" applyFill="1" applyBorder="1" applyProtection="1"/>
    <xf numFmtId="179" fontId="28" fillId="0" borderId="23" xfId="0" applyNumberFormat="1" applyFont="1" applyFill="1" applyBorder="1" applyProtection="1"/>
    <xf numFmtId="179" fontId="28" fillId="0" borderId="17" xfId="0" applyNumberFormat="1" applyFont="1" applyFill="1" applyBorder="1" applyProtection="1"/>
    <xf numFmtId="176" fontId="27" fillId="0" borderId="19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0" fontId="27" fillId="0" borderId="23" xfId="0" applyFont="1" applyFill="1" applyBorder="1" applyAlignment="1" applyProtection="1">
      <alignment horizontal="center" vertical="center"/>
    </xf>
    <xf numFmtId="180" fontId="28" fillId="0" borderId="23" xfId="0" applyNumberFormat="1" applyFont="1" applyFill="1" applyBorder="1" applyProtection="1"/>
    <xf numFmtId="180" fontId="28" fillId="0" borderId="17" xfId="0" applyNumberFormat="1" applyFont="1" applyFill="1" applyBorder="1" applyProtection="1"/>
    <xf numFmtId="0" fontId="27" fillId="0" borderId="25" xfId="0" applyFont="1" applyFill="1" applyBorder="1" applyAlignment="1" applyProtection="1">
      <alignment horizontal="center" vertical="center"/>
    </xf>
    <xf numFmtId="179" fontId="28" fillId="0" borderId="25" xfId="0" applyNumberFormat="1" applyFont="1" applyFill="1" applyBorder="1" applyProtection="1"/>
    <xf numFmtId="179" fontId="28" fillId="0" borderId="1" xfId="0" applyNumberFormat="1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180" fontId="15" fillId="0" borderId="0" xfId="0" applyNumberFormat="1" applyFont="1" applyFill="1" applyBorder="1" applyProtection="1"/>
    <xf numFmtId="10" fontId="15" fillId="0" borderId="0" xfId="1" applyNumberFormat="1" applyFont="1" applyFill="1" applyBorder="1" applyProtection="1"/>
    <xf numFmtId="0" fontId="7" fillId="0" borderId="0" xfId="0" applyFont="1" applyFill="1" applyAlignment="1">
      <alignment horizontal="left" vertical="center"/>
    </xf>
    <xf numFmtId="10" fontId="7" fillId="0" borderId="0" xfId="1" applyNumberFormat="1" applyFont="1" applyFill="1"/>
    <xf numFmtId="0" fontId="7" fillId="0" borderId="0" xfId="0" applyFont="1" applyProtection="1"/>
    <xf numFmtId="0" fontId="7" fillId="0" borderId="0" xfId="0" applyFont="1" applyAlignment="1" applyProtection="1">
      <alignment horizontal="centerContinuous" vertical="center"/>
    </xf>
    <xf numFmtId="176" fontId="7" fillId="0" borderId="0" xfId="0" applyNumberFormat="1" applyFont="1" applyAlignment="1" applyProtection="1">
      <alignment horizontal="centerContinuous"/>
    </xf>
    <xf numFmtId="176" fontId="6" fillId="0" borderId="0" xfId="0" applyNumberFormat="1" applyFont="1" applyAlignment="1" applyProtection="1">
      <alignment horizontal="centerContinuous"/>
    </xf>
    <xf numFmtId="181" fontId="6" fillId="0" borderId="0" xfId="1" applyNumberFormat="1" applyFont="1" applyAlignment="1" applyProtection="1">
      <alignment horizontal="centerContinuous"/>
    </xf>
    <xf numFmtId="182" fontId="7" fillId="0" borderId="0" xfId="0" applyNumberFormat="1" applyFont="1" applyProtection="1"/>
    <xf numFmtId="0" fontId="7" fillId="0" borderId="0" xfId="0" applyFont="1" applyAlignment="1" applyProtection="1">
      <alignment horizontal="left" vertical="center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81" fontId="6" fillId="0" borderId="0" xfId="0" applyNumberFormat="1" applyFont="1" applyProtection="1"/>
    <xf numFmtId="0" fontId="28" fillId="0" borderId="4" xfId="0" applyFont="1" applyBorder="1" applyAlignment="1" applyProtection="1">
      <alignment horizontal="center" vertical="center" shrinkToFit="1"/>
    </xf>
    <xf numFmtId="182" fontId="15" fillId="0" borderId="26" xfId="0" applyNumberFormat="1" applyFont="1" applyBorder="1" applyAlignment="1" applyProtection="1">
      <alignment horizontal="centerContinuous" vertical="center" wrapText="1"/>
    </xf>
    <xf numFmtId="0" fontId="7" fillId="0" borderId="16" xfId="0" applyFont="1" applyBorder="1" applyAlignment="1" applyProtection="1">
      <alignment horizontal="centerContinuous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21" xfId="0" applyFont="1" applyBorder="1" applyAlignment="1" applyProtection="1">
      <alignment shrinkToFit="1"/>
    </xf>
    <xf numFmtId="49" fontId="9" fillId="0" borderId="28" xfId="2" applyNumberFormat="1" applyFont="1" applyFill="1" applyBorder="1" applyAlignment="1" applyProtection="1">
      <alignment horizontal="center" vertical="center"/>
      <protection hidden="1"/>
    </xf>
    <xf numFmtId="49" fontId="9" fillId="0" borderId="32" xfId="2" applyNumberFormat="1" applyFont="1" applyBorder="1" applyAlignment="1" applyProtection="1">
      <alignment horizontal="center" vertical="center"/>
      <protection hidden="1"/>
    </xf>
    <xf numFmtId="181" fontId="9" fillId="0" borderId="32" xfId="2" applyNumberFormat="1" applyFont="1" applyBorder="1" applyAlignment="1" applyProtection="1">
      <alignment horizontal="center" vertical="center"/>
      <protection hidden="1"/>
    </xf>
    <xf numFmtId="182" fontId="7" fillId="0" borderId="28" xfId="2" applyNumberFormat="1" applyFont="1" applyBorder="1" applyAlignment="1" applyProtection="1">
      <alignment horizontal="center" vertical="center"/>
      <protection hidden="1"/>
    </xf>
    <xf numFmtId="49" fontId="9" fillId="0" borderId="32" xfId="1" applyNumberFormat="1" applyFont="1" applyBorder="1" applyAlignment="1" applyProtection="1">
      <alignment horizontal="center" vertical="center"/>
      <protection hidden="1"/>
    </xf>
    <xf numFmtId="0" fontId="21" fillId="0" borderId="9" xfId="2" applyFont="1" applyBorder="1" applyAlignment="1" applyProtection="1">
      <alignment horizontal="left" vertical="center"/>
      <protection hidden="1"/>
    </xf>
    <xf numFmtId="176" fontId="21" fillId="0" borderId="10" xfId="0" applyNumberFormat="1" applyFont="1" applyBorder="1" applyAlignment="1" applyProtection="1">
      <alignment horizontal="right" vertical="center"/>
      <protection locked="0"/>
    </xf>
    <xf numFmtId="177" fontId="21" fillId="0" borderId="13" xfId="1" applyNumberFormat="1" applyFont="1" applyBorder="1" applyAlignment="1" applyProtection="1">
      <alignment horizontal="right" vertical="center"/>
      <protection locked="0"/>
    </xf>
    <xf numFmtId="182" fontId="21" fillId="0" borderId="10" xfId="0" applyNumberFormat="1" applyFont="1" applyBorder="1" applyAlignment="1" applyProtection="1">
      <alignment horizontal="right" vertical="center"/>
    </xf>
    <xf numFmtId="179" fontId="21" fillId="0" borderId="13" xfId="1" applyNumberFormat="1" applyFont="1" applyBorder="1" applyAlignment="1" applyProtection="1">
      <alignment horizontal="right" vertical="center"/>
      <protection locked="0"/>
    </xf>
    <xf numFmtId="0" fontId="9" fillId="0" borderId="20" xfId="2" applyFont="1" applyBorder="1" applyAlignment="1" applyProtection="1">
      <alignment horizontal="left" vertical="center"/>
      <protection hidden="1"/>
    </xf>
    <xf numFmtId="176" fontId="9" fillId="0" borderId="31" xfId="0" applyNumberFormat="1" applyFont="1" applyBorder="1" applyAlignment="1" applyProtection="1">
      <alignment horizontal="right" vertical="center"/>
      <protection locked="0"/>
    </xf>
    <xf numFmtId="177" fontId="9" fillId="0" borderId="33" xfId="1" applyNumberFormat="1" applyFont="1" applyBorder="1" applyAlignment="1" applyProtection="1">
      <alignment horizontal="right" vertical="center"/>
      <protection locked="0"/>
    </xf>
    <xf numFmtId="182" fontId="9" fillId="0" borderId="29" xfId="0" applyNumberFormat="1" applyFont="1" applyBorder="1" applyAlignment="1" applyProtection="1">
      <alignment horizontal="right" vertical="center"/>
    </xf>
    <xf numFmtId="179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14" xfId="2" applyFont="1" applyBorder="1" applyAlignment="1" applyProtection="1">
      <alignment horizontal="left" vertical="center"/>
      <protection hidden="1"/>
    </xf>
    <xf numFmtId="176" fontId="9" fillId="0" borderId="34" xfId="0" applyNumberFormat="1" applyFont="1" applyBorder="1" applyAlignment="1" applyProtection="1">
      <alignment horizontal="right" vertical="center"/>
      <protection locked="0"/>
    </xf>
    <xf numFmtId="41" fontId="9" fillId="0" borderId="17" xfId="1" applyNumberFormat="1" applyFont="1" applyBorder="1" applyAlignment="1" applyProtection="1">
      <alignment horizontal="right" vertical="center"/>
      <protection locked="0"/>
    </xf>
    <xf numFmtId="182" fontId="9" fillId="0" borderId="35" xfId="0" applyNumberFormat="1" applyFont="1" applyBorder="1" applyAlignment="1" applyProtection="1">
      <alignment horizontal="right" vertical="center"/>
    </xf>
    <xf numFmtId="182" fontId="9" fillId="0" borderId="17" xfId="0" applyNumberFormat="1" applyFont="1" applyBorder="1" applyAlignment="1" applyProtection="1">
      <alignment horizontal="right" vertical="center"/>
    </xf>
    <xf numFmtId="176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Border="1" applyAlignment="1" applyProtection="1">
      <alignment horizontal="right" vertical="center"/>
      <protection locked="0"/>
    </xf>
    <xf numFmtId="183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Fill="1" applyBorder="1" applyAlignment="1" applyProtection="1">
      <alignment horizontal="right" vertical="center"/>
      <protection locked="0"/>
    </xf>
    <xf numFmtId="0" fontId="9" fillId="0" borderId="18" xfId="2" applyFont="1" applyBorder="1" applyAlignment="1" applyProtection="1">
      <alignment horizontal="left" vertical="center"/>
      <protection hidden="1"/>
    </xf>
    <xf numFmtId="176" fontId="9" fillId="0" borderId="36" xfId="0" applyNumberFormat="1" applyFont="1" applyBorder="1" applyAlignment="1" applyProtection="1">
      <alignment horizontal="right" vertical="center"/>
      <protection locked="0"/>
    </xf>
    <xf numFmtId="41" fontId="9" fillId="0" borderId="32" xfId="1" applyNumberFormat="1" applyFont="1" applyBorder="1" applyAlignment="1" applyProtection="1">
      <alignment horizontal="right" vertical="center"/>
      <protection locked="0"/>
    </xf>
    <xf numFmtId="177" fontId="9" fillId="0" borderId="32" xfId="1" applyNumberFormat="1" applyFont="1" applyBorder="1" applyAlignment="1" applyProtection="1">
      <alignment horizontal="right" vertical="center"/>
      <protection locked="0"/>
    </xf>
    <xf numFmtId="182" fontId="9" fillId="0" borderId="28" xfId="0" applyNumberFormat="1" applyFont="1" applyBorder="1" applyAlignment="1" applyProtection="1">
      <alignment horizontal="right" vertical="center"/>
    </xf>
    <xf numFmtId="179" fontId="9" fillId="0" borderId="32" xfId="1" applyNumberFormat="1" applyFont="1" applyBorder="1" applyAlignment="1" applyProtection="1">
      <alignment horizontal="right" vertical="center"/>
      <protection locked="0"/>
    </xf>
    <xf numFmtId="182" fontId="9" fillId="0" borderId="31" xfId="0" applyNumberFormat="1" applyFont="1" applyBorder="1" applyAlignment="1" applyProtection="1">
      <alignment horizontal="right" vertical="center"/>
    </xf>
    <xf numFmtId="176" fontId="9" fillId="0" borderId="28" xfId="0" applyNumberFormat="1" applyFont="1" applyBorder="1" applyAlignment="1" applyProtection="1">
      <alignment horizontal="right" vertical="center"/>
      <protection locked="0"/>
    </xf>
    <xf numFmtId="176" fontId="9" fillId="0" borderId="37" xfId="0" applyNumberFormat="1" applyFont="1" applyBorder="1" applyAlignment="1" applyProtection="1">
      <alignment horizontal="right" vertical="center"/>
      <protection locked="0"/>
    </xf>
    <xf numFmtId="0" fontId="21" fillId="0" borderId="9" xfId="2" applyFont="1" applyBorder="1" applyAlignment="1" applyProtection="1">
      <alignment horizontal="center" vertical="center"/>
      <protection hidden="1"/>
    </xf>
    <xf numFmtId="0" fontId="21" fillId="0" borderId="9" xfId="2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center" vertical="center" wrapText="1"/>
    </xf>
    <xf numFmtId="0" fontId="9" fillId="0" borderId="21" xfId="2" applyFont="1" applyBorder="1" applyAlignment="1" applyProtection="1">
      <alignment horizontal="left" vertical="center"/>
      <protection hidden="1"/>
    </xf>
    <xf numFmtId="176" fontId="9" fillId="0" borderId="29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41" fontId="9" fillId="0" borderId="13" xfId="1" applyNumberFormat="1" applyFont="1" applyBorder="1" applyAlignment="1" applyProtection="1">
      <alignment horizontal="right" vertical="center"/>
      <protection locked="0"/>
    </xf>
    <xf numFmtId="182" fontId="9" fillId="0" borderId="10" xfId="0" applyNumberFormat="1" applyFont="1" applyBorder="1" applyAlignment="1" applyProtection="1">
      <alignment horizontal="right" vertical="center"/>
    </xf>
    <xf numFmtId="182" fontId="9" fillId="0" borderId="13" xfId="0" applyNumberFormat="1" applyFont="1" applyBorder="1" applyAlignment="1" applyProtection="1">
      <alignment horizontal="right" vertical="center"/>
    </xf>
    <xf numFmtId="41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24" xfId="2" applyFont="1" applyBorder="1" applyAlignment="1" applyProtection="1">
      <alignment horizontal="left" vertical="center"/>
      <protection hidden="1"/>
    </xf>
    <xf numFmtId="0" fontId="19" fillId="0" borderId="9" xfId="2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/>
    </xf>
    <xf numFmtId="176" fontId="9" fillId="0" borderId="0" xfId="2" applyNumberFormat="1" applyFont="1" applyProtection="1">
      <protection hidden="1"/>
    </xf>
    <xf numFmtId="176" fontId="32" fillId="0" borderId="0" xfId="2" applyNumberFormat="1" applyFont="1" applyProtection="1">
      <protection hidden="1"/>
    </xf>
    <xf numFmtId="10" fontId="32" fillId="0" borderId="0" xfId="1" applyNumberFormat="1" applyFont="1" applyAlignment="1" applyProtection="1">
      <protection hidden="1"/>
    </xf>
    <xf numFmtId="0" fontId="9" fillId="0" borderId="0" xfId="2" applyFont="1" applyAlignment="1" applyProtection="1">
      <alignment horizontal="center" vertical="center" wrapText="1"/>
      <protection hidden="1"/>
    </xf>
    <xf numFmtId="0" fontId="9" fillId="0" borderId="0" xfId="2" applyFont="1"/>
    <xf numFmtId="0" fontId="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81" fontId="6" fillId="0" borderId="0" xfId="1" applyNumberFormat="1" applyFont="1" applyProtection="1"/>
    <xf numFmtId="0" fontId="25" fillId="0" borderId="26" xfId="0" applyFont="1" applyFill="1" applyBorder="1" applyAlignment="1" applyProtection="1">
      <alignment horizontal="center" vertical="center"/>
    </xf>
    <xf numFmtId="0" fontId="25" fillId="0" borderId="27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horizontal="center" vertical="center"/>
    </xf>
    <xf numFmtId="0" fontId="29" fillId="0" borderId="3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" fontId="10" fillId="0" borderId="3" xfId="2" applyNumberFormat="1" applyFont="1" applyFill="1" applyBorder="1" applyAlignment="1" applyProtection="1">
      <alignment horizontal="right"/>
      <protection hidden="1"/>
    </xf>
    <xf numFmtId="0" fontId="24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9" fontId="14" fillId="0" borderId="31" xfId="2" applyNumberFormat="1" applyFont="1" applyBorder="1" applyAlignment="1" applyProtection="1">
      <alignment horizontal="center" vertical="center" wrapText="1"/>
      <protection hidden="1"/>
    </xf>
    <xf numFmtId="49" fontId="14" fillId="0" borderId="16" xfId="2" applyNumberFormat="1" applyFont="1" applyBorder="1" applyAlignment="1" applyProtection="1">
      <alignment horizontal="center" vertical="center" wrapText="1"/>
      <protection hidden="1"/>
    </xf>
  </cellXfs>
  <cellStyles count="4">
    <cellStyle name="TableStyleLight1" xfId="3"/>
    <cellStyle name="一般" xfId="0" builtinId="0"/>
    <cellStyle name="一般_衍交月報" xfId="2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209&#34893;&#20132;&#26376;&#22577;&#20316;&#26989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1"/>
      <sheetName val="附表2"/>
      <sheetName val="圖1 趨勢圖"/>
      <sheetName val="圖2分布圖"/>
      <sheetName val="表3銀行別(需排序)"/>
      <sheetName val="表3銀行別(需排序) (2)"/>
      <sheetName val="表3銀行別(排序) "/>
      <sheetName val="表4統計表 (按月)"/>
      <sheetName val="表5銀行別 "/>
      <sheetName val="表5銀行別  (2)"/>
      <sheetName val="表5銀行別 (需排序) "/>
      <sheetName val="表6NDF，保證金"/>
      <sheetName val="表7銀行別NDF "/>
      <sheetName val="表7銀行別NDF  (2)"/>
      <sheetName val="表7銀行別NDF-排序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M6">
            <v>1525280</v>
          </cell>
          <cell r="N6">
            <v>7.41</v>
          </cell>
        </row>
        <row r="7">
          <cell r="M7">
            <v>1497459</v>
          </cell>
          <cell r="N7">
            <v>7.28</v>
          </cell>
        </row>
        <row r="8">
          <cell r="M8">
            <v>1304928</v>
          </cell>
          <cell r="N8">
            <v>6.34</v>
          </cell>
        </row>
        <row r="9">
          <cell r="M9">
            <v>1123226</v>
          </cell>
          <cell r="N9">
            <v>5.46</v>
          </cell>
        </row>
        <row r="10">
          <cell r="M10">
            <v>1067928</v>
          </cell>
          <cell r="N10">
            <v>5.19</v>
          </cell>
        </row>
        <row r="11">
          <cell r="M11">
            <v>1013595</v>
          </cell>
          <cell r="N11">
            <v>4.93</v>
          </cell>
        </row>
        <row r="12">
          <cell r="M12">
            <v>910271</v>
          </cell>
          <cell r="N12">
            <v>4.42</v>
          </cell>
        </row>
        <row r="13">
          <cell r="M13">
            <v>843854</v>
          </cell>
          <cell r="N13">
            <v>4.0999999999999996</v>
          </cell>
        </row>
        <row r="14">
          <cell r="M14">
            <v>676406</v>
          </cell>
          <cell r="N14">
            <v>3.29</v>
          </cell>
        </row>
        <row r="15">
          <cell r="M15">
            <v>548749</v>
          </cell>
          <cell r="N15">
            <v>2.67</v>
          </cell>
        </row>
        <row r="16">
          <cell r="M16">
            <v>531537</v>
          </cell>
          <cell r="N16">
            <v>2.58</v>
          </cell>
        </row>
        <row r="17">
          <cell r="M17">
            <v>508172</v>
          </cell>
          <cell r="N17">
            <v>2.4700000000000002</v>
          </cell>
        </row>
        <row r="18">
          <cell r="M18">
            <v>440506</v>
          </cell>
          <cell r="N18">
            <v>2.14</v>
          </cell>
        </row>
        <row r="19">
          <cell r="M19">
            <v>333835</v>
          </cell>
          <cell r="N19">
            <v>1.62</v>
          </cell>
        </row>
        <row r="20">
          <cell r="M20">
            <v>327219</v>
          </cell>
          <cell r="N20">
            <v>1.59</v>
          </cell>
        </row>
        <row r="21">
          <cell r="M21">
            <v>255841</v>
          </cell>
          <cell r="N21">
            <v>1.24</v>
          </cell>
        </row>
        <row r="22">
          <cell r="M22">
            <v>182174</v>
          </cell>
          <cell r="N22">
            <v>0.89</v>
          </cell>
        </row>
        <row r="23">
          <cell r="M23">
            <v>173684</v>
          </cell>
          <cell r="N23">
            <v>0.84</v>
          </cell>
        </row>
        <row r="24">
          <cell r="M24">
            <v>130350</v>
          </cell>
          <cell r="N24">
            <v>0.63</v>
          </cell>
        </row>
        <row r="25">
          <cell r="M25">
            <v>125808</v>
          </cell>
          <cell r="N25">
            <v>0.61</v>
          </cell>
        </row>
        <row r="26">
          <cell r="M26">
            <v>112901</v>
          </cell>
          <cell r="N26">
            <v>0.55000000000000004</v>
          </cell>
        </row>
        <row r="27">
          <cell r="M27">
            <v>82870</v>
          </cell>
          <cell r="N27">
            <v>0.4</v>
          </cell>
        </row>
        <row r="28">
          <cell r="M28">
            <v>75907</v>
          </cell>
          <cell r="N28">
            <v>0.37</v>
          </cell>
        </row>
        <row r="29">
          <cell r="M29">
            <v>66162</v>
          </cell>
          <cell r="N29">
            <v>0.32</v>
          </cell>
        </row>
        <row r="30">
          <cell r="M30">
            <v>55812</v>
          </cell>
          <cell r="N30">
            <v>0.27</v>
          </cell>
        </row>
        <row r="31">
          <cell r="M31">
            <v>54216</v>
          </cell>
          <cell r="N31">
            <v>0.26</v>
          </cell>
        </row>
        <row r="32">
          <cell r="M32">
            <v>49948</v>
          </cell>
          <cell r="N32">
            <v>0.24</v>
          </cell>
        </row>
        <row r="33">
          <cell r="M33">
            <v>45075</v>
          </cell>
          <cell r="N33">
            <v>0.22</v>
          </cell>
        </row>
        <row r="34">
          <cell r="M34">
            <v>4331</v>
          </cell>
          <cell r="N34">
            <v>0.02</v>
          </cell>
        </row>
        <row r="35">
          <cell r="M35">
            <v>3665</v>
          </cell>
          <cell r="N35">
            <v>0.02</v>
          </cell>
        </row>
        <row r="36">
          <cell r="M36">
            <v>2930</v>
          </cell>
          <cell r="N36">
            <v>0.01</v>
          </cell>
        </row>
        <row r="37">
          <cell r="M37">
            <v>2177</v>
          </cell>
          <cell r="N37">
            <v>0.01</v>
          </cell>
        </row>
        <row r="38">
          <cell r="M38">
            <v>1571</v>
          </cell>
          <cell r="N38">
            <v>0.01</v>
          </cell>
        </row>
        <row r="39">
          <cell r="M39">
            <v>1345</v>
          </cell>
          <cell r="N39">
            <v>0.01</v>
          </cell>
        </row>
        <row r="40">
          <cell r="M40">
            <v>645</v>
          </cell>
          <cell r="N40">
            <v>0</v>
          </cell>
        </row>
        <row r="41">
          <cell r="M41">
            <v>278</v>
          </cell>
          <cell r="N41">
            <v>0</v>
          </cell>
        </row>
        <row r="42">
          <cell r="M42">
            <v>200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M46">
            <v>1138006</v>
          </cell>
          <cell r="N46">
            <v>5.53</v>
          </cell>
        </row>
        <row r="47">
          <cell r="M47">
            <v>671919</v>
          </cell>
          <cell r="N47">
            <v>3.26</v>
          </cell>
        </row>
        <row r="48">
          <cell r="M48">
            <v>632898</v>
          </cell>
          <cell r="N48">
            <v>3.08</v>
          </cell>
        </row>
        <row r="49">
          <cell r="M49">
            <v>571329</v>
          </cell>
          <cell r="N49">
            <v>2.78</v>
          </cell>
        </row>
        <row r="50">
          <cell r="M50">
            <v>447642</v>
          </cell>
          <cell r="N50">
            <v>2.1800000000000002</v>
          </cell>
        </row>
        <row r="51">
          <cell r="M51">
            <v>378925</v>
          </cell>
          <cell r="N51">
            <v>1.84</v>
          </cell>
        </row>
        <row r="52">
          <cell r="M52">
            <v>377599</v>
          </cell>
          <cell r="N52">
            <v>1.83</v>
          </cell>
        </row>
        <row r="53">
          <cell r="M53">
            <v>311557</v>
          </cell>
          <cell r="N53">
            <v>1.51</v>
          </cell>
        </row>
        <row r="54">
          <cell r="M54">
            <v>273813</v>
          </cell>
          <cell r="N54">
            <v>1.33</v>
          </cell>
        </row>
        <row r="55">
          <cell r="M55">
            <v>259068</v>
          </cell>
          <cell r="N55">
            <v>1.26</v>
          </cell>
        </row>
        <row r="56">
          <cell r="M56">
            <v>209921</v>
          </cell>
          <cell r="N56">
            <v>1.02</v>
          </cell>
        </row>
        <row r="57">
          <cell r="M57">
            <v>201213</v>
          </cell>
          <cell r="N57">
            <v>0.98</v>
          </cell>
        </row>
        <row r="58">
          <cell r="M58">
            <v>146752</v>
          </cell>
          <cell r="N58">
            <v>0.71</v>
          </cell>
        </row>
        <row r="59">
          <cell r="M59">
            <v>136929</v>
          </cell>
          <cell r="N59">
            <v>0.67</v>
          </cell>
        </row>
        <row r="60">
          <cell r="M60">
            <v>125400</v>
          </cell>
          <cell r="N60">
            <v>0.61</v>
          </cell>
        </row>
        <row r="61">
          <cell r="M61">
            <v>115005</v>
          </cell>
          <cell r="N61">
            <v>0.56000000000000005</v>
          </cell>
        </row>
        <row r="62">
          <cell r="M62">
            <v>106777</v>
          </cell>
          <cell r="N62">
            <v>0.52</v>
          </cell>
        </row>
        <row r="63">
          <cell r="M63">
            <v>106477</v>
          </cell>
          <cell r="N63">
            <v>0.52</v>
          </cell>
        </row>
        <row r="64">
          <cell r="M64">
            <v>96934</v>
          </cell>
          <cell r="N64">
            <v>0.47</v>
          </cell>
        </row>
        <row r="65">
          <cell r="M65">
            <v>74266</v>
          </cell>
          <cell r="N65">
            <v>0.36</v>
          </cell>
        </row>
        <row r="66">
          <cell r="M66">
            <v>59426</v>
          </cell>
          <cell r="N66">
            <v>0.28999999999999998</v>
          </cell>
        </row>
        <row r="67">
          <cell r="M67">
            <v>51838</v>
          </cell>
          <cell r="N67">
            <v>0.25</v>
          </cell>
        </row>
        <row r="68">
          <cell r="M68">
            <v>3882</v>
          </cell>
          <cell r="N68">
            <v>0.02</v>
          </cell>
        </row>
        <row r="69">
          <cell r="M69">
            <v>2243</v>
          </cell>
          <cell r="N69">
            <v>0.01</v>
          </cell>
        </row>
        <row r="70">
          <cell r="M70">
            <v>968</v>
          </cell>
          <cell r="N70">
            <v>0</v>
          </cell>
        </row>
        <row r="71">
          <cell r="M71">
            <v>0</v>
          </cell>
          <cell r="N71">
            <v>0</v>
          </cell>
        </row>
        <row r="72">
          <cell r="M72">
            <v>0</v>
          </cell>
          <cell r="N72">
            <v>0</v>
          </cell>
        </row>
        <row r="73">
          <cell r="M73">
            <v>0</v>
          </cell>
          <cell r="N73">
            <v>0</v>
          </cell>
        </row>
        <row r="74">
          <cell r="M74">
            <v>0</v>
          </cell>
          <cell r="N74">
            <v>0</v>
          </cell>
        </row>
        <row r="75">
          <cell r="M75">
            <v>0</v>
          </cell>
          <cell r="N75">
            <v>0</v>
          </cell>
        </row>
        <row r="76">
          <cell r="M76">
            <v>0</v>
          </cell>
          <cell r="N7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B6">
            <v>6587</v>
          </cell>
          <cell r="C6">
            <v>17.739999999999998</v>
          </cell>
          <cell r="G6">
            <v>0</v>
          </cell>
        </row>
        <row r="7">
          <cell r="B7">
            <v>4195</v>
          </cell>
          <cell r="C7">
            <v>11.3</v>
          </cell>
          <cell r="G7">
            <v>0</v>
          </cell>
        </row>
        <row r="8">
          <cell r="B8">
            <v>3760</v>
          </cell>
          <cell r="C8">
            <v>10.130000000000001</v>
          </cell>
          <cell r="G8">
            <v>0</v>
          </cell>
        </row>
        <row r="9">
          <cell r="B9">
            <v>1033</v>
          </cell>
          <cell r="C9">
            <v>2.78</v>
          </cell>
          <cell r="G9">
            <v>0</v>
          </cell>
        </row>
        <row r="10">
          <cell r="B10">
            <v>613</v>
          </cell>
          <cell r="C10">
            <v>1.65</v>
          </cell>
          <cell r="G10">
            <v>0</v>
          </cell>
        </row>
        <row r="11">
          <cell r="B11">
            <v>355</v>
          </cell>
          <cell r="C11">
            <v>0.96</v>
          </cell>
          <cell r="G11">
            <v>0</v>
          </cell>
        </row>
        <row r="12">
          <cell r="B12">
            <v>258</v>
          </cell>
          <cell r="C12">
            <v>0.69</v>
          </cell>
          <cell r="G12">
            <v>0</v>
          </cell>
        </row>
        <row r="13">
          <cell r="B13">
            <v>194</v>
          </cell>
          <cell r="C13">
            <v>0.52</v>
          </cell>
          <cell r="G13">
            <v>0</v>
          </cell>
        </row>
        <row r="14">
          <cell r="B14">
            <v>129</v>
          </cell>
          <cell r="C14">
            <v>0.35</v>
          </cell>
          <cell r="G14">
            <v>0</v>
          </cell>
        </row>
        <row r="15">
          <cell r="B15">
            <v>129</v>
          </cell>
          <cell r="C15">
            <v>0.35</v>
          </cell>
          <cell r="G15">
            <v>3990</v>
          </cell>
        </row>
        <row r="16">
          <cell r="B16">
            <v>129</v>
          </cell>
          <cell r="C16">
            <v>0.35</v>
          </cell>
          <cell r="G16">
            <v>200</v>
          </cell>
        </row>
        <row r="17">
          <cell r="B17">
            <v>0</v>
          </cell>
          <cell r="C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G19">
            <v>96</v>
          </cell>
        </row>
        <row r="20">
          <cell r="B20">
            <v>0</v>
          </cell>
          <cell r="C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G25">
            <v>103</v>
          </cell>
        </row>
        <row r="26">
          <cell r="B26">
            <v>0</v>
          </cell>
          <cell r="C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G29">
            <v>849</v>
          </cell>
        </row>
        <row r="30">
          <cell r="B30">
            <v>0</v>
          </cell>
          <cell r="C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G32">
            <v>488</v>
          </cell>
        </row>
        <row r="33">
          <cell r="B33">
            <v>0</v>
          </cell>
          <cell r="C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G44">
            <v>0</v>
          </cell>
        </row>
        <row r="46">
          <cell r="B46">
            <v>5948</v>
          </cell>
          <cell r="C46">
            <v>16.02</v>
          </cell>
          <cell r="G46">
            <v>0</v>
          </cell>
        </row>
        <row r="47">
          <cell r="B47">
            <v>5293</v>
          </cell>
          <cell r="C47">
            <v>14.26</v>
          </cell>
          <cell r="G47">
            <v>0</v>
          </cell>
        </row>
        <row r="48">
          <cell r="B48">
            <v>3085</v>
          </cell>
          <cell r="C48">
            <v>8.31</v>
          </cell>
          <cell r="G48">
            <v>0</v>
          </cell>
        </row>
        <row r="49">
          <cell r="B49">
            <v>2507</v>
          </cell>
          <cell r="C49">
            <v>6.75</v>
          </cell>
          <cell r="G49">
            <v>0</v>
          </cell>
        </row>
        <row r="50">
          <cell r="B50">
            <v>1870</v>
          </cell>
          <cell r="C50">
            <v>5.04</v>
          </cell>
          <cell r="G50">
            <v>0</v>
          </cell>
        </row>
        <row r="51">
          <cell r="B51">
            <v>258</v>
          </cell>
          <cell r="C51">
            <v>0.69</v>
          </cell>
          <cell r="G51">
            <v>0</v>
          </cell>
        </row>
        <row r="52">
          <cell r="B52">
            <v>174</v>
          </cell>
          <cell r="C52">
            <v>0.47</v>
          </cell>
          <cell r="G52">
            <v>0</v>
          </cell>
        </row>
        <row r="53">
          <cell r="B53">
            <v>161</v>
          </cell>
          <cell r="C53">
            <v>0.43</v>
          </cell>
          <cell r="G53">
            <v>0</v>
          </cell>
        </row>
        <row r="54">
          <cell r="B54">
            <v>161</v>
          </cell>
          <cell r="C54">
            <v>0.43</v>
          </cell>
          <cell r="G54">
            <v>0</v>
          </cell>
        </row>
        <row r="55">
          <cell r="B55">
            <v>161</v>
          </cell>
          <cell r="C55">
            <v>0.43</v>
          </cell>
          <cell r="G55">
            <v>0</v>
          </cell>
        </row>
        <row r="56">
          <cell r="B56">
            <v>129</v>
          </cell>
          <cell r="C56">
            <v>0.35</v>
          </cell>
          <cell r="G56">
            <v>0</v>
          </cell>
        </row>
        <row r="57">
          <cell r="B57">
            <v>0</v>
          </cell>
          <cell r="C57">
            <v>0</v>
          </cell>
          <cell r="G57">
            <v>0</v>
          </cell>
        </row>
        <row r="58">
          <cell r="B58">
            <v>0</v>
          </cell>
          <cell r="C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G68">
            <v>0</v>
          </cell>
        </row>
        <row r="69">
          <cell r="B69">
            <v>0</v>
          </cell>
          <cell r="C69">
            <v>0</v>
          </cell>
          <cell r="G69">
            <v>0</v>
          </cell>
        </row>
        <row r="70">
          <cell r="B70">
            <v>0</v>
          </cell>
          <cell r="C70">
            <v>0</v>
          </cell>
          <cell r="G70">
            <v>0</v>
          </cell>
        </row>
        <row r="71">
          <cell r="B71">
            <v>0</v>
          </cell>
          <cell r="C71">
            <v>0</v>
          </cell>
          <cell r="G71">
            <v>0</v>
          </cell>
        </row>
        <row r="72">
          <cell r="B72">
            <v>0</v>
          </cell>
          <cell r="C72">
            <v>0</v>
          </cell>
          <cell r="G72">
            <v>0</v>
          </cell>
        </row>
        <row r="73">
          <cell r="B73">
            <v>0</v>
          </cell>
          <cell r="C73">
            <v>0</v>
          </cell>
          <cell r="G73">
            <v>0</v>
          </cell>
        </row>
        <row r="74">
          <cell r="B74">
            <v>0</v>
          </cell>
          <cell r="C74">
            <v>0</v>
          </cell>
          <cell r="G74">
            <v>0</v>
          </cell>
        </row>
        <row r="75">
          <cell r="B75">
            <v>0</v>
          </cell>
          <cell r="C75">
            <v>0</v>
          </cell>
          <cell r="G75">
            <v>0</v>
          </cell>
        </row>
        <row r="76">
          <cell r="B76">
            <v>0</v>
          </cell>
          <cell r="C76">
            <v>0</v>
          </cell>
          <cell r="G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6"/>
  <sheetViews>
    <sheetView view="pageBreakPreview" zoomScale="85" zoomScaleNormal="85" zoomScaleSheetLayoutView="85" zoomScalePageLayoutView="85" workbookViewId="0">
      <selection activeCell="K30" sqref="K30"/>
    </sheetView>
  </sheetViews>
  <sheetFormatPr defaultColWidth="8.77734375" defaultRowHeight="16.5"/>
  <cols>
    <col min="1" max="1" width="48.44140625" style="78" customWidth="1"/>
    <col min="2" max="2" width="17.21875" style="7" customWidth="1"/>
    <col min="3" max="3" width="20.21875" style="7" customWidth="1"/>
    <col min="4" max="4" width="18.109375" style="7" customWidth="1"/>
    <col min="5" max="5" width="16.77734375" style="79" customWidth="1"/>
    <col min="6" max="6" width="17.5546875" style="2" hidden="1" customWidth="1"/>
    <col min="7" max="16384" width="8.77734375" style="2"/>
  </cols>
  <sheetData>
    <row r="1" spans="1:6" ht="30.75" thickBot="1">
      <c r="A1" s="155" t="s">
        <v>0</v>
      </c>
      <c r="B1" s="155"/>
      <c r="C1" s="155"/>
      <c r="D1" s="155"/>
      <c r="E1" s="155"/>
      <c r="F1" s="1" t="s">
        <v>1</v>
      </c>
    </row>
    <row r="2" spans="1:6" ht="31.15" customHeight="1">
      <c r="A2" s="156" t="s">
        <v>2</v>
      </c>
      <c r="B2" s="156"/>
      <c r="C2" s="156"/>
      <c r="D2" s="156"/>
      <c r="E2" s="156"/>
      <c r="F2" s="3" t="s">
        <v>3</v>
      </c>
    </row>
    <row r="3" spans="1:6" ht="19.5">
      <c r="A3" s="157" t="s">
        <v>82</v>
      </c>
      <c r="B3" s="157"/>
      <c r="C3" s="157"/>
      <c r="D3" s="157"/>
      <c r="E3" s="157"/>
      <c r="F3" s="4"/>
    </row>
    <row r="4" spans="1:6" ht="18" thickBot="1">
      <c r="A4" s="5"/>
      <c r="B4" s="6"/>
      <c r="C4" s="6"/>
      <c r="D4" s="158" t="s">
        <v>4</v>
      </c>
      <c r="E4" s="158"/>
      <c r="F4" s="7"/>
    </row>
    <row r="5" spans="1:6" s="14" customFormat="1" ht="39" customHeight="1">
      <c r="A5" s="8" t="s">
        <v>5</v>
      </c>
      <c r="B5" s="9" t="s">
        <v>6</v>
      </c>
      <c r="C5" s="10"/>
      <c r="D5" s="11"/>
      <c r="E5" s="12"/>
      <c r="F5" s="13" t="s">
        <v>7</v>
      </c>
    </row>
    <row r="6" spans="1:6" s="14" customFormat="1" ht="24.75" customHeight="1" thickBot="1">
      <c r="A6" s="15"/>
      <c r="B6" s="16" t="s">
        <v>8</v>
      </c>
      <c r="C6" s="17" t="s">
        <v>9</v>
      </c>
      <c r="D6" s="17" t="s">
        <v>10</v>
      </c>
      <c r="E6" s="18" t="s">
        <v>11</v>
      </c>
      <c r="F6" s="19"/>
    </row>
    <row r="7" spans="1:6" s="14" customFormat="1" ht="28.15" customHeight="1" thickBot="1">
      <c r="A7" s="20" t="s">
        <v>12</v>
      </c>
      <c r="B7" s="21">
        <v>591936</v>
      </c>
      <c r="C7" s="22">
        <v>955261</v>
      </c>
      <c r="D7" s="23">
        <v>1547197</v>
      </c>
      <c r="E7" s="24">
        <v>9.34</v>
      </c>
      <c r="F7" s="25">
        <v>348376</v>
      </c>
    </row>
    <row r="8" spans="1:6" s="14" customFormat="1" ht="28.15" customHeight="1">
      <c r="A8" s="26" t="s">
        <v>13</v>
      </c>
      <c r="B8" s="27">
        <v>591936</v>
      </c>
      <c r="C8" s="27">
        <v>159195</v>
      </c>
      <c r="D8" s="27">
        <v>751131</v>
      </c>
      <c r="E8" s="28">
        <v>4.54</v>
      </c>
      <c r="F8" s="29">
        <v>324465</v>
      </c>
    </row>
    <row r="9" spans="1:6" s="14" customFormat="1" ht="24" hidden="1" customHeight="1">
      <c r="A9" s="26" t="s">
        <v>14</v>
      </c>
      <c r="B9" s="27">
        <v>0</v>
      </c>
      <c r="C9" s="27">
        <v>0</v>
      </c>
      <c r="D9" s="27">
        <v>0</v>
      </c>
      <c r="E9" s="30">
        <v>0</v>
      </c>
      <c r="F9" s="29">
        <v>0</v>
      </c>
    </row>
    <row r="10" spans="1:6" s="14" customFormat="1" ht="24" hidden="1" customHeight="1">
      <c r="A10" s="26" t="s">
        <v>15</v>
      </c>
      <c r="B10" s="27">
        <v>588278</v>
      </c>
      <c r="C10" s="27">
        <v>148849</v>
      </c>
      <c r="D10" s="27">
        <v>737127</v>
      </c>
      <c r="E10" s="30">
        <v>4.45</v>
      </c>
      <c r="F10" s="29">
        <v>324465</v>
      </c>
    </row>
    <row r="11" spans="1:6" s="14" customFormat="1" ht="24" hidden="1" customHeight="1">
      <c r="A11" s="26" t="s">
        <v>16</v>
      </c>
      <c r="B11" s="27">
        <v>1575</v>
      </c>
      <c r="C11" s="27">
        <v>4297</v>
      </c>
      <c r="D11" s="27">
        <v>5872</v>
      </c>
      <c r="E11" s="30">
        <v>0.04</v>
      </c>
      <c r="F11" s="29">
        <v>0</v>
      </c>
    </row>
    <row r="12" spans="1:6" s="14" customFormat="1" ht="24" hidden="1" customHeight="1">
      <c r="A12" s="26" t="s">
        <v>17</v>
      </c>
      <c r="B12" s="27">
        <v>2083</v>
      </c>
      <c r="C12" s="27">
        <v>6049</v>
      </c>
      <c r="D12" s="27">
        <v>8132</v>
      </c>
      <c r="E12" s="30">
        <v>0.05</v>
      </c>
      <c r="F12" s="29">
        <v>0</v>
      </c>
    </row>
    <row r="13" spans="1:6" s="14" customFormat="1" ht="24.75" customHeight="1" thickBot="1">
      <c r="A13" s="26" t="s">
        <v>18</v>
      </c>
      <c r="B13" s="27">
        <v>0</v>
      </c>
      <c r="C13" s="27">
        <v>796066</v>
      </c>
      <c r="D13" s="27">
        <v>796066</v>
      </c>
      <c r="E13" s="30">
        <v>4.8</v>
      </c>
      <c r="F13" s="29">
        <v>23911</v>
      </c>
    </row>
    <row r="14" spans="1:6" s="14" customFormat="1" ht="24" hidden="1" customHeight="1">
      <c r="A14" s="26" t="s">
        <v>19</v>
      </c>
      <c r="B14" s="27">
        <v>0</v>
      </c>
      <c r="C14" s="27">
        <v>393204</v>
      </c>
      <c r="D14" s="27">
        <v>393204</v>
      </c>
      <c r="E14" s="30">
        <v>2.37</v>
      </c>
      <c r="F14" s="29">
        <v>4378</v>
      </c>
    </row>
    <row r="15" spans="1:6" s="14" customFormat="1" ht="24" hidden="1" customHeight="1">
      <c r="A15" s="26" t="s">
        <v>20</v>
      </c>
      <c r="B15" s="27">
        <v>0</v>
      </c>
      <c r="C15" s="27">
        <v>402862</v>
      </c>
      <c r="D15" s="27">
        <v>402862</v>
      </c>
      <c r="E15" s="30">
        <v>2.4300000000000002</v>
      </c>
      <c r="F15" s="29">
        <v>19533</v>
      </c>
    </row>
    <row r="16" spans="1:6" s="14" customFormat="1" ht="24" hidden="1" customHeight="1">
      <c r="A16" s="26" t="s">
        <v>21</v>
      </c>
      <c r="B16" s="27">
        <v>0</v>
      </c>
      <c r="C16" s="27">
        <v>0</v>
      </c>
      <c r="D16" s="27">
        <v>0</v>
      </c>
      <c r="E16" s="30">
        <v>0</v>
      </c>
      <c r="F16" s="29">
        <v>0</v>
      </c>
    </row>
    <row r="17" spans="1:6" s="14" customFormat="1" ht="24" hidden="1" customHeight="1">
      <c r="A17" s="31" t="s">
        <v>22</v>
      </c>
      <c r="B17" s="32">
        <v>0</v>
      </c>
      <c r="C17" s="32">
        <v>0</v>
      </c>
      <c r="D17" s="32">
        <v>0</v>
      </c>
      <c r="E17" s="30">
        <v>0</v>
      </c>
      <c r="F17" s="29">
        <v>0</v>
      </c>
    </row>
    <row r="18" spans="1:6" s="14" customFormat="1" ht="30" customHeight="1" thickBot="1">
      <c r="A18" s="33" t="s">
        <v>23</v>
      </c>
      <c r="B18" s="21">
        <v>6344220</v>
      </c>
      <c r="C18" s="22">
        <v>8585253</v>
      </c>
      <c r="D18" s="23">
        <v>14929473</v>
      </c>
      <c r="E18" s="24">
        <v>90.12</v>
      </c>
      <c r="F18" s="25">
        <v>3496142</v>
      </c>
    </row>
    <row r="19" spans="1:6" s="14" customFormat="1" ht="30" customHeight="1">
      <c r="A19" s="34" t="s">
        <v>24</v>
      </c>
      <c r="B19" s="27">
        <v>6344220</v>
      </c>
      <c r="C19" s="27">
        <v>8583291</v>
      </c>
      <c r="D19" s="27">
        <v>14927511</v>
      </c>
      <c r="E19" s="30">
        <v>90.11</v>
      </c>
      <c r="F19" s="29">
        <v>3474556</v>
      </c>
    </row>
    <row r="20" spans="1:6" s="14" customFormat="1" ht="24" hidden="1" customHeight="1">
      <c r="A20" s="26" t="s">
        <v>25</v>
      </c>
      <c r="B20" s="27">
        <v>294492</v>
      </c>
      <c r="C20" s="27">
        <v>1258107</v>
      </c>
      <c r="D20" s="27">
        <v>1552599</v>
      </c>
      <c r="E20" s="30">
        <v>9.3699999999999992</v>
      </c>
      <c r="F20" s="29">
        <v>299570</v>
      </c>
    </row>
    <row r="21" spans="1:6" s="14" customFormat="1" ht="24" hidden="1" customHeight="1">
      <c r="A21" s="26" t="s">
        <v>26</v>
      </c>
      <c r="B21" s="27">
        <v>5971721</v>
      </c>
      <c r="C21" s="27">
        <v>6645948</v>
      </c>
      <c r="D21" s="27">
        <v>12617669</v>
      </c>
      <c r="E21" s="30">
        <v>76.17</v>
      </c>
      <c r="F21" s="29">
        <v>2894391</v>
      </c>
    </row>
    <row r="22" spans="1:6" s="14" customFormat="1" ht="24" hidden="1" customHeight="1">
      <c r="A22" s="26" t="s">
        <v>27</v>
      </c>
      <c r="B22" s="27">
        <v>37505</v>
      </c>
      <c r="C22" s="27">
        <v>1050</v>
      </c>
      <c r="D22" s="27">
        <v>38555</v>
      </c>
      <c r="E22" s="30">
        <v>0.23</v>
      </c>
      <c r="F22" s="29">
        <v>37034</v>
      </c>
    </row>
    <row r="23" spans="1:6" s="14" customFormat="1" ht="24" hidden="1" customHeight="1">
      <c r="A23" s="26" t="s">
        <v>28</v>
      </c>
      <c r="B23" s="27">
        <v>20753</v>
      </c>
      <c r="C23" s="27">
        <v>339764</v>
      </c>
      <c r="D23" s="27">
        <v>360517</v>
      </c>
      <c r="E23" s="30">
        <v>2.1800000000000002</v>
      </c>
      <c r="F23" s="29">
        <v>123383</v>
      </c>
    </row>
    <row r="24" spans="1:6" s="14" customFormat="1" ht="24" hidden="1" customHeight="1">
      <c r="A24" s="26" t="s">
        <v>29</v>
      </c>
      <c r="B24" s="27">
        <v>19749</v>
      </c>
      <c r="C24" s="27">
        <v>338422</v>
      </c>
      <c r="D24" s="27">
        <v>358171</v>
      </c>
      <c r="E24" s="30">
        <v>2.16</v>
      </c>
      <c r="F24" s="29">
        <v>120178</v>
      </c>
    </row>
    <row r="25" spans="1:6" s="14" customFormat="1" ht="26.65" customHeight="1" thickBot="1">
      <c r="A25" s="26" t="s">
        <v>30</v>
      </c>
      <c r="B25" s="27">
        <v>0</v>
      </c>
      <c r="C25" s="27">
        <v>1962</v>
      </c>
      <c r="D25" s="27">
        <v>1962</v>
      </c>
      <c r="E25" s="30">
        <v>0.01</v>
      </c>
      <c r="F25" s="29">
        <v>21586</v>
      </c>
    </row>
    <row r="26" spans="1:6" s="14" customFormat="1" ht="24" hidden="1" customHeight="1">
      <c r="A26" s="26" t="s">
        <v>19</v>
      </c>
      <c r="B26" s="27">
        <v>0</v>
      </c>
      <c r="C26" s="27">
        <v>943</v>
      </c>
      <c r="D26" s="27">
        <v>943</v>
      </c>
      <c r="E26" s="30">
        <v>0</v>
      </c>
      <c r="F26" s="29">
        <v>9984</v>
      </c>
    </row>
    <row r="27" spans="1:6" s="14" customFormat="1" ht="24" hidden="1" customHeight="1">
      <c r="A27" s="26" t="s">
        <v>31</v>
      </c>
      <c r="B27" s="27">
        <v>0</v>
      </c>
      <c r="C27" s="27">
        <v>1019</v>
      </c>
      <c r="D27" s="27">
        <v>1019</v>
      </c>
      <c r="E27" s="30">
        <v>0.01</v>
      </c>
      <c r="F27" s="29">
        <v>11602</v>
      </c>
    </row>
    <row r="28" spans="1:6" s="14" customFormat="1" ht="24" hidden="1" customHeight="1">
      <c r="A28" s="26" t="s">
        <v>16</v>
      </c>
      <c r="B28" s="27">
        <v>0</v>
      </c>
      <c r="C28" s="27">
        <v>0</v>
      </c>
      <c r="D28" s="27">
        <v>0</v>
      </c>
      <c r="E28" s="30">
        <v>0</v>
      </c>
      <c r="F28" s="29">
        <v>0</v>
      </c>
    </row>
    <row r="29" spans="1:6" s="14" customFormat="1" ht="24" hidden="1" customHeight="1">
      <c r="A29" s="31" t="s">
        <v>17</v>
      </c>
      <c r="B29" s="32">
        <v>0</v>
      </c>
      <c r="C29" s="32">
        <v>0</v>
      </c>
      <c r="D29" s="32">
        <v>0</v>
      </c>
      <c r="E29" s="30">
        <v>0</v>
      </c>
      <c r="F29" s="35">
        <v>0</v>
      </c>
    </row>
    <row r="30" spans="1:6" s="14" customFormat="1" ht="30" customHeight="1" thickBot="1">
      <c r="A30" s="33" t="s">
        <v>32</v>
      </c>
      <c r="B30" s="23">
        <v>61946</v>
      </c>
      <c r="C30" s="23">
        <v>19345</v>
      </c>
      <c r="D30" s="23">
        <v>81291</v>
      </c>
      <c r="E30" s="24">
        <v>0.49</v>
      </c>
      <c r="F30" s="25">
        <v>2400</v>
      </c>
    </row>
    <row r="31" spans="1:6" s="14" customFormat="1" ht="30" customHeight="1" thickBot="1">
      <c r="A31" s="36" t="s">
        <v>13</v>
      </c>
      <c r="B31" s="27">
        <v>5</v>
      </c>
      <c r="C31" s="27">
        <v>4054</v>
      </c>
      <c r="D31" s="27">
        <v>4059</v>
      </c>
      <c r="E31" s="28">
        <v>0.02</v>
      </c>
      <c r="F31" s="37">
        <v>19</v>
      </c>
    </row>
    <row r="32" spans="1:6" s="14" customFormat="1" ht="30" customHeight="1" thickBot="1">
      <c r="A32" s="31" t="s">
        <v>18</v>
      </c>
      <c r="B32" s="32">
        <v>61941</v>
      </c>
      <c r="C32" s="32">
        <v>15291</v>
      </c>
      <c r="D32" s="32">
        <v>77232</v>
      </c>
      <c r="E32" s="30">
        <v>0.47</v>
      </c>
      <c r="F32" s="38">
        <v>2381</v>
      </c>
    </row>
    <row r="33" spans="1:6" s="14" customFormat="1" ht="30" customHeight="1" thickBot="1">
      <c r="A33" s="33" t="s">
        <v>33</v>
      </c>
      <c r="B33" s="23">
        <v>0</v>
      </c>
      <c r="C33" s="23">
        <v>7544</v>
      </c>
      <c r="D33" s="23">
        <v>7544</v>
      </c>
      <c r="E33" s="24">
        <v>0.05</v>
      </c>
      <c r="F33" s="25">
        <v>0</v>
      </c>
    </row>
    <row r="34" spans="1:6" s="14" customFormat="1" ht="30" customHeight="1">
      <c r="A34" s="36" t="s">
        <v>13</v>
      </c>
      <c r="B34" s="27">
        <v>0</v>
      </c>
      <c r="C34" s="27">
        <v>3838</v>
      </c>
      <c r="D34" s="27">
        <v>3838</v>
      </c>
      <c r="E34" s="30">
        <v>0.03</v>
      </c>
      <c r="F34" s="29">
        <v>0</v>
      </c>
    </row>
    <row r="35" spans="1:6" s="14" customFormat="1" ht="30" customHeight="1" thickBot="1">
      <c r="A35" s="31" t="s">
        <v>18</v>
      </c>
      <c r="B35" s="32">
        <v>0</v>
      </c>
      <c r="C35" s="32">
        <v>3706</v>
      </c>
      <c r="D35" s="32">
        <v>3706</v>
      </c>
      <c r="E35" s="30">
        <v>0.02</v>
      </c>
      <c r="F35" s="35">
        <v>0</v>
      </c>
    </row>
    <row r="36" spans="1:6" s="14" customFormat="1" ht="30" customHeight="1" thickBot="1">
      <c r="A36" s="39" t="s">
        <v>34</v>
      </c>
      <c r="B36" s="23">
        <v>6998102</v>
      </c>
      <c r="C36" s="23">
        <v>9567403</v>
      </c>
      <c r="D36" s="23">
        <v>16565505</v>
      </c>
      <c r="E36" s="24">
        <v>100</v>
      </c>
      <c r="F36" s="25">
        <v>3846918</v>
      </c>
    </row>
    <row r="37" spans="1:6" s="14" customFormat="1" ht="30" customHeight="1" thickBot="1">
      <c r="A37" s="40" t="s">
        <v>35</v>
      </c>
      <c r="B37" s="23">
        <v>0</v>
      </c>
      <c r="C37" s="23">
        <v>806</v>
      </c>
      <c r="D37" s="23">
        <v>806</v>
      </c>
      <c r="E37" s="24">
        <v>0</v>
      </c>
      <c r="F37" s="41">
        <v>0</v>
      </c>
    </row>
    <row r="38" spans="1:6" s="14" customFormat="1" ht="24" hidden="1" customHeight="1">
      <c r="A38" s="42" t="s">
        <v>36</v>
      </c>
      <c r="B38" s="27">
        <v>0</v>
      </c>
      <c r="C38" s="27">
        <v>806</v>
      </c>
      <c r="D38" s="27">
        <v>806</v>
      </c>
      <c r="E38" s="28">
        <v>0</v>
      </c>
      <c r="F38" s="43">
        <v>0</v>
      </c>
    </row>
    <row r="39" spans="1:6" s="14" customFormat="1" ht="24" hidden="1" customHeight="1">
      <c r="A39" s="26" t="s">
        <v>37</v>
      </c>
      <c r="B39" s="27">
        <v>0</v>
      </c>
      <c r="C39" s="27">
        <v>0</v>
      </c>
      <c r="D39" s="27">
        <v>0</v>
      </c>
      <c r="E39" s="44">
        <v>0</v>
      </c>
      <c r="F39" s="29">
        <v>0</v>
      </c>
    </row>
    <row r="40" spans="1:6" s="14" customFormat="1" ht="24" hidden="1" customHeight="1">
      <c r="A40" s="26" t="s">
        <v>38</v>
      </c>
      <c r="B40" s="27">
        <v>0</v>
      </c>
      <c r="C40" s="27">
        <v>0</v>
      </c>
      <c r="D40" s="27">
        <v>0</v>
      </c>
      <c r="E40" s="44">
        <v>0</v>
      </c>
      <c r="F40" s="29">
        <v>0</v>
      </c>
    </row>
    <row r="41" spans="1:6" s="14" customFormat="1" ht="24" hidden="1" customHeight="1">
      <c r="A41" s="42" t="s">
        <v>39</v>
      </c>
      <c r="B41" s="32">
        <v>0</v>
      </c>
      <c r="C41" s="32">
        <v>0</v>
      </c>
      <c r="D41" s="32">
        <v>0</v>
      </c>
      <c r="E41" s="44">
        <v>0</v>
      </c>
      <c r="F41" s="35">
        <v>0</v>
      </c>
    </row>
    <row r="42" spans="1:6" s="14" customFormat="1" ht="30" customHeight="1" thickBot="1">
      <c r="A42" s="40" t="s">
        <v>40</v>
      </c>
      <c r="B42" s="45">
        <v>0</v>
      </c>
      <c r="C42" s="45">
        <v>0</v>
      </c>
      <c r="D42" s="45">
        <v>0</v>
      </c>
      <c r="E42" s="46">
        <v>0</v>
      </c>
      <c r="F42" s="47">
        <v>0</v>
      </c>
    </row>
    <row r="43" spans="1:6" s="14" customFormat="1" ht="24" hidden="1" customHeight="1">
      <c r="A43" s="36" t="s">
        <v>41</v>
      </c>
      <c r="B43" s="27">
        <v>0</v>
      </c>
      <c r="C43" s="27">
        <v>0</v>
      </c>
      <c r="D43" s="27">
        <v>0</v>
      </c>
      <c r="E43" s="44">
        <v>0</v>
      </c>
      <c r="F43" s="38">
        <v>0</v>
      </c>
    </row>
    <row r="44" spans="1:6" s="14" customFormat="1" ht="24" hidden="1" customHeight="1">
      <c r="A44" s="48" t="s">
        <v>42</v>
      </c>
      <c r="B44" s="49">
        <v>0</v>
      </c>
      <c r="C44" s="49">
        <v>0</v>
      </c>
      <c r="D44" s="49">
        <v>0</v>
      </c>
      <c r="E44" s="44">
        <v>0</v>
      </c>
      <c r="F44" s="29">
        <v>0</v>
      </c>
    </row>
    <row r="45" spans="1:6" s="14" customFormat="1" ht="24" hidden="1" customHeight="1">
      <c r="A45" s="50" t="s">
        <v>43</v>
      </c>
      <c r="B45" s="51">
        <v>0</v>
      </c>
      <c r="C45" s="51">
        <v>0</v>
      </c>
      <c r="D45" s="51">
        <v>0</v>
      </c>
      <c r="E45" s="44">
        <v>0</v>
      </c>
      <c r="F45" s="29">
        <v>0</v>
      </c>
    </row>
    <row r="46" spans="1:6" s="14" customFormat="1" ht="30" customHeight="1" thickBot="1">
      <c r="A46" s="39" t="s">
        <v>44</v>
      </c>
      <c r="B46" s="23">
        <v>6998102</v>
      </c>
      <c r="C46" s="23">
        <v>9568209</v>
      </c>
      <c r="D46" s="23">
        <v>16566311</v>
      </c>
      <c r="E46" s="24">
        <v>100</v>
      </c>
      <c r="F46" s="41">
        <v>3846918</v>
      </c>
    </row>
    <row r="47" spans="1:6" ht="21" customHeight="1">
      <c r="A47" s="5" t="s">
        <v>45</v>
      </c>
      <c r="B47" s="52"/>
      <c r="C47" s="52"/>
      <c r="D47" s="52"/>
      <c r="E47" s="53"/>
    </row>
    <row r="48" spans="1:6" ht="15.6" customHeight="1">
      <c r="A48" s="54"/>
      <c r="B48" s="54"/>
      <c r="C48" s="54"/>
      <c r="D48" s="54"/>
      <c r="E48" s="54"/>
    </row>
    <row r="49" spans="1:6" ht="19.899999999999999" customHeight="1">
      <c r="A49" s="54"/>
      <c r="B49" s="54"/>
      <c r="C49" s="54"/>
      <c r="D49" s="54"/>
      <c r="E49" s="54"/>
    </row>
    <row r="50" spans="1:6">
      <c r="A50" s="54"/>
      <c r="B50" s="54"/>
      <c r="C50" s="54"/>
      <c r="D50" s="54"/>
      <c r="E50" s="54"/>
    </row>
    <row r="51" spans="1:6">
      <c r="A51" s="54"/>
      <c r="B51" s="54"/>
      <c r="C51" s="54"/>
      <c r="D51" s="54"/>
      <c r="E51" s="54"/>
    </row>
    <row r="52" spans="1:6">
      <c r="A52" s="54"/>
      <c r="B52" s="54"/>
      <c r="C52" s="54"/>
      <c r="D52" s="54"/>
      <c r="E52" s="54"/>
    </row>
    <row r="53" spans="1:6">
      <c r="A53" s="54"/>
      <c r="B53" s="54"/>
      <c r="C53" s="54"/>
      <c r="D53" s="54"/>
      <c r="E53" s="54"/>
    </row>
    <row r="54" spans="1:6">
      <c r="A54" s="55"/>
      <c r="B54" s="54"/>
      <c r="C54" s="54"/>
      <c r="D54" s="54"/>
      <c r="E54" s="54"/>
    </row>
    <row r="55" spans="1:6" ht="27.75">
      <c r="A55" s="159" t="s">
        <v>46</v>
      </c>
      <c r="B55" s="159"/>
      <c r="C55" s="159"/>
      <c r="D55" s="159"/>
      <c r="E55" s="159"/>
    </row>
    <row r="56" spans="1:6" ht="26.25" thickBot="1">
      <c r="A56" s="55"/>
      <c r="B56" s="56"/>
      <c r="C56" s="56"/>
      <c r="D56" s="158" t="s">
        <v>4</v>
      </c>
      <c r="E56" s="158"/>
    </row>
    <row r="57" spans="1:6" ht="41.65" customHeight="1">
      <c r="A57" s="150" t="s">
        <v>47</v>
      </c>
      <c r="B57" s="151"/>
      <c r="C57" s="57" t="s">
        <v>48</v>
      </c>
      <c r="D57" s="58" t="s">
        <v>49</v>
      </c>
      <c r="E57" s="59" t="s">
        <v>50</v>
      </c>
    </row>
    <row r="58" spans="1:6" ht="35.65" customHeight="1">
      <c r="A58" s="152" t="s">
        <v>51</v>
      </c>
      <c r="B58" s="60" t="s">
        <v>52</v>
      </c>
      <c r="C58" s="61">
        <f>+B46</f>
        <v>6998102</v>
      </c>
      <c r="D58" s="61">
        <f>+C46</f>
        <v>9568209</v>
      </c>
      <c r="E58" s="62">
        <f>+D46</f>
        <v>16566311</v>
      </c>
    </row>
    <row r="59" spans="1:6" ht="35.65" customHeight="1">
      <c r="A59" s="153"/>
      <c r="B59" s="60" t="s">
        <v>53</v>
      </c>
      <c r="C59" s="63">
        <f>+C58/E58*100</f>
        <v>42.242971292763968</v>
      </c>
      <c r="D59" s="63">
        <f>+D58/E58*100</f>
        <v>57.757028707236024</v>
      </c>
      <c r="E59" s="64">
        <v>100</v>
      </c>
    </row>
    <row r="60" spans="1:6" ht="35.65" customHeight="1">
      <c r="A60" s="152" t="s">
        <v>54</v>
      </c>
      <c r="B60" s="60" t="s">
        <v>52</v>
      </c>
      <c r="C60" s="61">
        <v>7717066</v>
      </c>
      <c r="D60" s="61">
        <v>10893059</v>
      </c>
      <c r="E60" s="62">
        <v>18610125</v>
      </c>
      <c r="F60" s="7"/>
    </row>
    <row r="61" spans="1:6" ht="35.65" customHeight="1">
      <c r="A61" s="153"/>
      <c r="B61" s="65" t="s">
        <v>53</v>
      </c>
      <c r="C61" s="63">
        <v>41.467029372451826</v>
      </c>
      <c r="D61" s="63">
        <v>58.532970627548174</v>
      </c>
      <c r="E61" s="64">
        <v>100</v>
      </c>
      <c r="F61" s="66"/>
    </row>
    <row r="62" spans="1:6" ht="35.65" customHeight="1">
      <c r="A62" s="152" t="s">
        <v>55</v>
      </c>
      <c r="B62" s="67" t="s">
        <v>56</v>
      </c>
      <c r="C62" s="68">
        <f>+C58-C60</f>
        <v>-718964</v>
      </c>
      <c r="D62" s="68">
        <f>+D58-D60</f>
        <v>-1324850</v>
      </c>
      <c r="E62" s="69">
        <f>+E58-E60</f>
        <v>-2043814</v>
      </c>
      <c r="F62" s="7"/>
    </row>
    <row r="63" spans="1:6" ht="35.65" customHeight="1" thickBot="1">
      <c r="A63" s="154"/>
      <c r="B63" s="70" t="s">
        <v>57</v>
      </c>
      <c r="C63" s="71">
        <f>+C62/C60*100</f>
        <v>-9.3165459515313209</v>
      </c>
      <c r="D63" s="71">
        <f>+D62/D60*100</f>
        <v>-12.162331995080537</v>
      </c>
      <c r="E63" s="72">
        <f>+E62/E60*100</f>
        <v>-10.98226906052485</v>
      </c>
      <c r="F63" s="73"/>
    </row>
    <row r="64" spans="1:6" ht="16.899999999999999" customHeight="1">
      <c r="A64" s="54"/>
      <c r="B64" s="74"/>
      <c r="C64" s="74"/>
      <c r="D64" s="74"/>
      <c r="E64" s="74"/>
    </row>
    <row r="65" spans="1:5" ht="32.65" customHeight="1">
      <c r="A65" s="75"/>
      <c r="B65" s="76"/>
      <c r="C65" s="76"/>
      <c r="D65" s="76"/>
      <c r="E65" s="77"/>
    </row>
    <row r="66" spans="1:5">
      <c r="B66" s="6"/>
    </row>
  </sheetData>
  <mergeCells count="10">
    <mergeCell ref="A57:B57"/>
    <mergeCell ref="A58:A59"/>
    <mergeCell ref="A60:A61"/>
    <mergeCell ref="A62:A63"/>
    <mergeCell ref="A1:E1"/>
    <mergeCell ref="A2:E2"/>
    <mergeCell ref="A3:E3"/>
    <mergeCell ref="D4:E4"/>
    <mergeCell ref="A55:E55"/>
    <mergeCell ref="D56:E5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tabSelected="1" view="pageBreakPreview" topLeftCell="A4" zoomScale="85" zoomScaleNormal="85" zoomScaleSheetLayoutView="85" zoomScalePageLayoutView="85" workbookViewId="0">
      <selection activeCell="B5" sqref="B5:E5"/>
    </sheetView>
  </sheetViews>
  <sheetFormatPr defaultColWidth="8.77734375" defaultRowHeight="16.5"/>
  <cols>
    <col min="1" max="1" width="51.77734375" style="86" customWidth="1"/>
    <col min="2" max="2" width="13.77734375" style="87" customWidth="1"/>
    <col min="3" max="3" width="11" style="87" customWidth="1"/>
    <col min="4" max="4" width="13.109375" style="88" customWidth="1"/>
    <col min="5" max="5" width="10.77734375" style="149" customWidth="1"/>
    <col min="6" max="6" width="13.21875" style="85" customWidth="1"/>
    <col min="7" max="7" width="10.77734375" style="80" customWidth="1"/>
    <col min="8" max="16384" width="8.77734375" style="80"/>
  </cols>
  <sheetData>
    <row r="1" spans="1:7" ht="30">
      <c r="A1" s="160" t="s">
        <v>58</v>
      </c>
      <c r="B1" s="160"/>
      <c r="C1" s="160"/>
      <c r="D1" s="160"/>
      <c r="E1" s="160"/>
      <c r="F1" s="160"/>
      <c r="G1" s="160"/>
    </row>
    <row r="2" spans="1:7">
      <c r="A2" s="161"/>
      <c r="B2" s="161"/>
      <c r="C2" s="161"/>
      <c r="D2" s="161"/>
      <c r="E2" s="161"/>
      <c r="F2" s="161"/>
      <c r="G2" s="161"/>
    </row>
    <row r="3" spans="1:7">
      <c r="A3" s="81"/>
      <c r="B3" s="82"/>
      <c r="C3" s="82"/>
      <c r="D3" s="83"/>
      <c r="E3" s="84"/>
    </row>
    <row r="4" spans="1:7" ht="18" thickBot="1">
      <c r="E4" s="89"/>
      <c r="F4" s="158" t="s">
        <v>4</v>
      </c>
      <c r="G4" s="158"/>
    </row>
    <row r="5" spans="1:7" s="93" customFormat="1" ht="21">
      <c r="A5" s="90" t="s">
        <v>59</v>
      </c>
      <c r="B5" s="162" t="s">
        <v>80</v>
      </c>
      <c r="C5" s="163"/>
      <c r="D5" s="162" t="s">
        <v>81</v>
      </c>
      <c r="E5" s="163"/>
      <c r="F5" s="91" t="s">
        <v>60</v>
      </c>
      <c r="G5" s="92"/>
    </row>
    <row r="6" spans="1:7" s="93" customFormat="1" ht="17.25" thickBot="1">
      <c r="A6" s="94"/>
      <c r="B6" s="95" t="s">
        <v>61</v>
      </c>
      <c r="C6" s="96" t="s">
        <v>11</v>
      </c>
      <c r="D6" s="95" t="s">
        <v>61</v>
      </c>
      <c r="E6" s="97" t="s">
        <v>11</v>
      </c>
      <c r="F6" s="98" t="s">
        <v>62</v>
      </c>
      <c r="G6" s="99" t="s">
        <v>63</v>
      </c>
    </row>
    <row r="7" spans="1:7" s="93" customFormat="1" ht="24" customHeight="1" thickBot="1">
      <c r="A7" s="100" t="s">
        <v>64</v>
      </c>
      <c r="B7" s="101">
        <v>1547197</v>
      </c>
      <c r="C7" s="102">
        <v>9.34</v>
      </c>
      <c r="D7" s="101">
        <v>1508803</v>
      </c>
      <c r="E7" s="102">
        <v>8.11</v>
      </c>
      <c r="F7" s="103">
        <f t="shared" ref="F7:F46" si="0">B7-D7</f>
        <v>38394</v>
      </c>
      <c r="G7" s="104">
        <f t="shared" ref="G7:G38" si="1">(F7/D7)*100</f>
        <v>2.5446662022808808</v>
      </c>
    </row>
    <row r="8" spans="1:7" s="93" customFormat="1" ht="24" customHeight="1">
      <c r="A8" s="105" t="s">
        <v>24</v>
      </c>
      <c r="B8" s="106">
        <v>751131</v>
      </c>
      <c r="C8" s="107">
        <v>4.54</v>
      </c>
      <c r="D8" s="106">
        <v>574307</v>
      </c>
      <c r="E8" s="107">
        <v>3.09</v>
      </c>
      <c r="F8" s="108">
        <f t="shared" si="0"/>
        <v>176824</v>
      </c>
      <c r="G8" s="109">
        <f t="shared" si="1"/>
        <v>30.789107567903578</v>
      </c>
    </row>
    <row r="9" spans="1:7" s="93" customFormat="1" ht="24" customHeight="1">
      <c r="A9" s="110" t="s">
        <v>14</v>
      </c>
      <c r="B9" s="111">
        <v>0</v>
      </c>
      <c r="C9" s="112">
        <v>0</v>
      </c>
      <c r="D9" s="111">
        <v>0</v>
      </c>
      <c r="E9" s="112">
        <v>0</v>
      </c>
      <c r="F9" s="113">
        <f t="shared" si="0"/>
        <v>0</v>
      </c>
      <c r="G9" s="114">
        <v>0</v>
      </c>
    </row>
    <row r="10" spans="1:7" s="93" customFormat="1" ht="24" customHeight="1">
      <c r="A10" s="110" t="s">
        <v>15</v>
      </c>
      <c r="B10" s="115">
        <v>737127</v>
      </c>
      <c r="C10" s="116">
        <v>4.45</v>
      </c>
      <c r="D10" s="115">
        <v>547743</v>
      </c>
      <c r="E10" s="116">
        <v>2.95</v>
      </c>
      <c r="F10" s="113">
        <f t="shared" si="0"/>
        <v>189384</v>
      </c>
      <c r="G10" s="117">
        <f t="shared" si="1"/>
        <v>34.575339164535194</v>
      </c>
    </row>
    <row r="11" spans="1:7" s="93" customFormat="1" ht="24" customHeight="1">
      <c r="A11" s="110" t="s">
        <v>21</v>
      </c>
      <c r="B11" s="115">
        <v>5872</v>
      </c>
      <c r="C11" s="116">
        <v>0.04</v>
      </c>
      <c r="D11" s="115">
        <v>8162</v>
      </c>
      <c r="E11" s="116">
        <v>0.04</v>
      </c>
      <c r="F11" s="113">
        <f t="shared" si="0"/>
        <v>-2290</v>
      </c>
      <c r="G11" s="118">
        <f t="shared" si="1"/>
        <v>-28.056848811565793</v>
      </c>
    </row>
    <row r="12" spans="1:7" s="93" customFormat="1" ht="24" customHeight="1">
      <c r="A12" s="110" t="s">
        <v>17</v>
      </c>
      <c r="B12" s="115">
        <v>8132</v>
      </c>
      <c r="C12" s="116">
        <v>0.05</v>
      </c>
      <c r="D12" s="115">
        <v>18402</v>
      </c>
      <c r="E12" s="116">
        <v>0.1</v>
      </c>
      <c r="F12" s="113">
        <f t="shared" si="0"/>
        <v>-10270</v>
      </c>
      <c r="G12" s="118">
        <f t="shared" si="1"/>
        <v>-55.809151179219654</v>
      </c>
    </row>
    <row r="13" spans="1:7" s="93" customFormat="1" ht="24" customHeight="1">
      <c r="A13" s="110" t="s">
        <v>18</v>
      </c>
      <c r="B13" s="115">
        <v>796066</v>
      </c>
      <c r="C13" s="116">
        <v>4.8</v>
      </c>
      <c r="D13" s="115">
        <v>934496</v>
      </c>
      <c r="E13" s="116">
        <v>5.0199999999999996</v>
      </c>
      <c r="F13" s="113">
        <f t="shared" si="0"/>
        <v>-138430</v>
      </c>
      <c r="G13" s="117">
        <f t="shared" si="1"/>
        <v>-14.813332534328666</v>
      </c>
    </row>
    <row r="14" spans="1:7" s="93" customFormat="1" ht="24" customHeight="1">
      <c r="A14" s="110" t="s">
        <v>65</v>
      </c>
      <c r="B14" s="115">
        <v>393204</v>
      </c>
      <c r="C14" s="116">
        <v>2.37</v>
      </c>
      <c r="D14" s="115">
        <v>462486</v>
      </c>
      <c r="E14" s="116">
        <v>2.4900000000000002</v>
      </c>
      <c r="F14" s="113">
        <f t="shared" si="0"/>
        <v>-69282</v>
      </c>
      <c r="G14" s="119">
        <f t="shared" si="1"/>
        <v>-14.980345350994408</v>
      </c>
    </row>
    <row r="15" spans="1:7" s="93" customFormat="1" ht="24" customHeight="1">
      <c r="A15" s="110" t="s">
        <v>66</v>
      </c>
      <c r="B15" s="115">
        <v>402862</v>
      </c>
      <c r="C15" s="116">
        <v>2.4300000000000002</v>
      </c>
      <c r="D15" s="115">
        <v>470189</v>
      </c>
      <c r="E15" s="116">
        <v>2.5299999999999998</v>
      </c>
      <c r="F15" s="113">
        <f t="shared" si="0"/>
        <v>-67327</v>
      </c>
      <c r="G15" s="119">
        <f t="shared" si="1"/>
        <v>-14.31913549657691</v>
      </c>
    </row>
    <row r="16" spans="1:7" s="93" customFormat="1" ht="24" customHeight="1">
      <c r="A16" s="110" t="s">
        <v>16</v>
      </c>
      <c r="B16" s="111">
        <v>0</v>
      </c>
      <c r="C16" s="112">
        <v>0</v>
      </c>
      <c r="D16" s="111">
        <v>893</v>
      </c>
      <c r="E16" s="116">
        <v>0</v>
      </c>
      <c r="F16" s="113">
        <f t="shared" si="0"/>
        <v>-893</v>
      </c>
      <c r="G16" s="119">
        <f t="shared" si="1"/>
        <v>-100</v>
      </c>
    </row>
    <row r="17" spans="1:7" s="93" customFormat="1" ht="24" customHeight="1" thickBot="1">
      <c r="A17" s="120" t="s">
        <v>17</v>
      </c>
      <c r="B17" s="121">
        <v>0</v>
      </c>
      <c r="C17" s="122">
        <v>0</v>
      </c>
      <c r="D17" s="121">
        <v>928</v>
      </c>
      <c r="E17" s="123">
        <v>0</v>
      </c>
      <c r="F17" s="124">
        <f t="shared" si="0"/>
        <v>-928</v>
      </c>
      <c r="G17" s="125">
        <f t="shared" si="1"/>
        <v>-100</v>
      </c>
    </row>
    <row r="18" spans="1:7" s="93" customFormat="1" ht="24" customHeight="1" thickBot="1">
      <c r="A18" s="100" t="s">
        <v>67</v>
      </c>
      <c r="B18" s="101">
        <v>14929473</v>
      </c>
      <c r="C18" s="102">
        <v>90.12</v>
      </c>
      <c r="D18" s="101">
        <v>16986348</v>
      </c>
      <c r="E18" s="102">
        <v>91.27</v>
      </c>
      <c r="F18" s="103">
        <f t="shared" si="0"/>
        <v>-2056875</v>
      </c>
      <c r="G18" s="104">
        <f t="shared" si="1"/>
        <v>-12.108988936291661</v>
      </c>
    </row>
    <row r="19" spans="1:7" s="93" customFormat="1" ht="24" customHeight="1">
      <c r="A19" s="105" t="s">
        <v>24</v>
      </c>
      <c r="B19" s="106">
        <v>14927511</v>
      </c>
      <c r="C19" s="107">
        <v>90.11</v>
      </c>
      <c r="D19" s="106">
        <v>16984085</v>
      </c>
      <c r="E19" s="107">
        <v>91.26</v>
      </c>
      <c r="F19" s="126">
        <f t="shared" si="0"/>
        <v>-2056574</v>
      </c>
      <c r="G19" s="117">
        <f t="shared" si="1"/>
        <v>-12.108830119491277</v>
      </c>
    </row>
    <row r="20" spans="1:7" s="93" customFormat="1" ht="24" customHeight="1">
      <c r="A20" s="110" t="s">
        <v>25</v>
      </c>
      <c r="B20" s="115">
        <v>1552599</v>
      </c>
      <c r="C20" s="116">
        <v>9.3699999999999992</v>
      </c>
      <c r="D20" s="115">
        <v>1739387</v>
      </c>
      <c r="E20" s="116">
        <v>9.35</v>
      </c>
      <c r="F20" s="108">
        <f t="shared" si="0"/>
        <v>-186788</v>
      </c>
      <c r="G20" s="117">
        <f t="shared" si="1"/>
        <v>-10.738725769480856</v>
      </c>
    </row>
    <row r="21" spans="1:7" s="93" customFormat="1" ht="24" customHeight="1">
      <c r="A21" s="110" t="s">
        <v>26</v>
      </c>
      <c r="B21" s="115">
        <v>12617669</v>
      </c>
      <c r="C21" s="116">
        <v>76.17</v>
      </c>
      <c r="D21" s="115">
        <v>14422990</v>
      </c>
      <c r="E21" s="116">
        <v>77.5</v>
      </c>
      <c r="F21" s="113">
        <f t="shared" si="0"/>
        <v>-1805321</v>
      </c>
      <c r="G21" s="117">
        <f t="shared" si="1"/>
        <v>-12.516967702258686</v>
      </c>
    </row>
    <row r="22" spans="1:7" s="93" customFormat="1" ht="24" customHeight="1">
      <c r="A22" s="110" t="s">
        <v>27</v>
      </c>
      <c r="B22" s="115">
        <v>38555</v>
      </c>
      <c r="C22" s="116">
        <v>0.23</v>
      </c>
      <c r="D22" s="115">
        <v>60677</v>
      </c>
      <c r="E22" s="116">
        <v>0.32</v>
      </c>
      <c r="F22" s="113">
        <f t="shared" si="0"/>
        <v>-22122</v>
      </c>
      <c r="G22" s="117">
        <f t="shared" si="1"/>
        <v>-36.458625179227717</v>
      </c>
    </row>
    <row r="23" spans="1:7" s="93" customFormat="1" ht="24" customHeight="1">
      <c r="A23" s="110" t="s">
        <v>28</v>
      </c>
      <c r="B23" s="115">
        <v>360517</v>
      </c>
      <c r="C23" s="116">
        <v>2.1800000000000002</v>
      </c>
      <c r="D23" s="115">
        <v>379697</v>
      </c>
      <c r="E23" s="116">
        <v>2.04</v>
      </c>
      <c r="F23" s="113">
        <f t="shared" si="0"/>
        <v>-19180</v>
      </c>
      <c r="G23" s="117">
        <f t="shared" si="1"/>
        <v>-5.0513962449005394</v>
      </c>
    </row>
    <row r="24" spans="1:7" s="93" customFormat="1" ht="24" customHeight="1">
      <c r="A24" s="110" t="s">
        <v>29</v>
      </c>
      <c r="B24" s="115">
        <v>358171</v>
      </c>
      <c r="C24" s="116">
        <v>2.16</v>
      </c>
      <c r="D24" s="115">
        <v>381334</v>
      </c>
      <c r="E24" s="116">
        <v>2.0499999999999998</v>
      </c>
      <c r="F24" s="113">
        <f t="shared" si="0"/>
        <v>-23163</v>
      </c>
      <c r="G24" s="117">
        <f t="shared" si="1"/>
        <v>-6.074202667477854</v>
      </c>
    </row>
    <row r="25" spans="1:7" s="93" customFormat="1" ht="24" customHeight="1">
      <c r="A25" s="110" t="s">
        <v>30</v>
      </c>
      <c r="B25" s="115">
        <v>1962</v>
      </c>
      <c r="C25" s="116">
        <v>0.01</v>
      </c>
      <c r="D25" s="115">
        <v>2263</v>
      </c>
      <c r="E25" s="116">
        <v>0.01</v>
      </c>
      <c r="F25" s="113">
        <f t="shared" si="0"/>
        <v>-301</v>
      </c>
      <c r="G25" s="117">
        <f t="shared" si="1"/>
        <v>-13.300927971718956</v>
      </c>
    </row>
    <row r="26" spans="1:7" s="93" customFormat="1" ht="24" customHeight="1">
      <c r="A26" s="110" t="s">
        <v>65</v>
      </c>
      <c r="B26" s="115">
        <v>943</v>
      </c>
      <c r="C26" s="116">
        <v>0</v>
      </c>
      <c r="D26" s="115">
        <v>986</v>
      </c>
      <c r="E26" s="116">
        <v>0</v>
      </c>
      <c r="F26" s="113">
        <f t="shared" si="0"/>
        <v>-43</v>
      </c>
      <c r="G26" s="117">
        <f t="shared" si="1"/>
        <v>-4.3610547667342798</v>
      </c>
    </row>
    <row r="27" spans="1:7" s="93" customFormat="1" ht="24" customHeight="1">
      <c r="A27" s="110" t="s">
        <v>66</v>
      </c>
      <c r="B27" s="115">
        <v>1019</v>
      </c>
      <c r="C27" s="116">
        <v>0.01</v>
      </c>
      <c r="D27" s="115">
        <v>1277</v>
      </c>
      <c r="E27" s="116">
        <v>0.01</v>
      </c>
      <c r="F27" s="113">
        <f t="shared" si="0"/>
        <v>-258</v>
      </c>
      <c r="G27" s="117">
        <f t="shared" si="1"/>
        <v>-20.203602192638996</v>
      </c>
    </row>
    <row r="28" spans="1:7" s="93" customFormat="1" ht="24" customHeight="1">
      <c r="A28" s="110" t="s">
        <v>16</v>
      </c>
      <c r="B28" s="115">
        <v>0</v>
      </c>
      <c r="C28" s="112">
        <v>0</v>
      </c>
      <c r="D28" s="115">
        <v>0</v>
      </c>
      <c r="E28" s="112">
        <v>0</v>
      </c>
      <c r="F28" s="113">
        <f t="shared" si="0"/>
        <v>0</v>
      </c>
      <c r="G28" s="112">
        <v>0</v>
      </c>
    </row>
    <row r="29" spans="1:7" s="93" customFormat="1" ht="24" customHeight="1" thickBot="1">
      <c r="A29" s="120" t="s">
        <v>17</v>
      </c>
      <c r="B29" s="127">
        <v>0</v>
      </c>
      <c r="C29" s="122">
        <v>0</v>
      </c>
      <c r="D29" s="127">
        <v>0</v>
      </c>
      <c r="E29" s="122">
        <v>0</v>
      </c>
      <c r="F29" s="124">
        <f t="shared" si="0"/>
        <v>0</v>
      </c>
      <c r="G29" s="122">
        <v>0</v>
      </c>
    </row>
    <row r="30" spans="1:7" s="93" customFormat="1" ht="24" customHeight="1" thickBot="1">
      <c r="A30" s="100" t="s">
        <v>68</v>
      </c>
      <c r="B30" s="101">
        <v>81291</v>
      </c>
      <c r="C30" s="102">
        <v>0.49</v>
      </c>
      <c r="D30" s="101">
        <v>98587</v>
      </c>
      <c r="E30" s="102">
        <v>0.53</v>
      </c>
      <c r="F30" s="103">
        <f t="shared" si="0"/>
        <v>-17296</v>
      </c>
      <c r="G30" s="104">
        <f t="shared" si="1"/>
        <v>-17.543895239737491</v>
      </c>
    </row>
    <row r="31" spans="1:7" s="93" customFormat="1" ht="24" customHeight="1">
      <c r="A31" s="105" t="s">
        <v>24</v>
      </c>
      <c r="B31" s="106">
        <v>4059</v>
      </c>
      <c r="C31" s="107">
        <v>0.02</v>
      </c>
      <c r="D31" s="106">
        <v>4402</v>
      </c>
      <c r="E31" s="107">
        <v>0.02</v>
      </c>
      <c r="F31" s="108">
        <f t="shared" si="0"/>
        <v>-343</v>
      </c>
      <c r="G31" s="117">
        <f t="shared" si="1"/>
        <v>-7.791912766924125</v>
      </c>
    </row>
    <row r="32" spans="1:7" s="93" customFormat="1" ht="24" customHeight="1" thickBot="1">
      <c r="A32" s="120" t="s">
        <v>18</v>
      </c>
      <c r="B32" s="128">
        <v>77232</v>
      </c>
      <c r="C32" s="123">
        <v>0.47</v>
      </c>
      <c r="D32" s="128">
        <v>94185</v>
      </c>
      <c r="E32" s="123">
        <v>0.51</v>
      </c>
      <c r="F32" s="113">
        <f t="shared" si="0"/>
        <v>-16953</v>
      </c>
      <c r="G32" s="125">
        <f t="shared" si="1"/>
        <v>-17.999681477942346</v>
      </c>
    </row>
    <row r="33" spans="1:7" s="93" customFormat="1" ht="24" customHeight="1" thickBot="1">
      <c r="A33" s="100" t="s">
        <v>69</v>
      </c>
      <c r="B33" s="101">
        <v>7544</v>
      </c>
      <c r="C33" s="102">
        <v>0.05</v>
      </c>
      <c r="D33" s="101">
        <v>12927</v>
      </c>
      <c r="E33" s="102">
        <v>7.0000000000000007E-2</v>
      </c>
      <c r="F33" s="103">
        <f t="shared" si="0"/>
        <v>-5383</v>
      </c>
      <c r="G33" s="104">
        <f t="shared" si="1"/>
        <v>-41.641525489285989</v>
      </c>
    </row>
    <row r="34" spans="1:7" s="93" customFormat="1" ht="24" customHeight="1">
      <c r="A34" s="105" t="s">
        <v>24</v>
      </c>
      <c r="B34" s="106">
        <v>3838</v>
      </c>
      <c r="C34" s="107">
        <v>0.03</v>
      </c>
      <c r="D34" s="106">
        <v>8103</v>
      </c>
      <c r="E34" s="107">
        <v>0.04</v>
      </c>
      <c r="F34" s="113">
        <f t="shared" si="0"/>
        <v>-4265</v>
      </c>
      <c r="G34" s="109">
        <f t="shared" si="1"/>
        <v>-52.634826607429353</v>
      </c>
    </row>
    <row r="35" spans="1:7" s="93" customFormat="1" ht="24" customHeight="1" thickBot="1">
      <c r="A35" s="120" t="s">
        <v>30</v>
      </c>
      <c r="B35" s="128">
        <v>3706</v>
      </c>
      <c r="C35" s="116">
        <v>0.02</v>
      </c>
      <c r="D35" s="128">
        <v>4824</v>
      </c>
      <c r="E35" s="116">
        <v>0.03</v>
      </c>
      <c r="F35" s="113">
        <f t="shared" si="0"/>
        <v>-1118</v>
      </c>
      <c r="G35" s="125">
        <f t="shared" si="1"/>
        <v>-23.175787728026535</v>
      </c>
    </row>
    <row r="36" spans="1:7" s="93" customFormat="1" ht="24" customHeight="1" thickBot="1">
      <c r="A36" s="129" t="s">
        <v>70</v>
      </c>
      <c r="B36" s="101">
        <v>16565505</v>
      </c>
      <c r="C36" s="102">
        <v>100</v>
      </c>
      <c r="D36" s="101">
        <v>18606665</v>
      </c>
      <c r="E36" s="102">
        <v>99.98</v>
      </c>
      <c r="F36" s="103">
        <f t="shared" si="0"/>
        <v>-2041160</v>
      </c>
      <c r="G36" s="104">
        <f t="shared" si="1"/>
        <v>-10.970047560914328</v>
      </c>
    </row>
    <row r="37" spans="1:7" s="131" customFormat="1" ht="24" customHeight="1" thickBot="1">
      <c r="A37" s="130" t="s">
        <v>35</v>
      </c>
      <c r="B37" s="101">
        <v>806</v>
      </c>
      <c r="C37" s="102">
        <v>0</v>
      </c>
      <c r="D37" s="101">
        <v>3460</v>
      </c>
      <c r="E37" s="102">
        <v>0.02</v>
      </c>
      <c r="F37" s="103">
        <f t="shared" si="0"/>
        <v>-2654</v>
      </c>
      <c r="G37" s="104">
        <f t="shared" si="1"/>
        <v>-76.705202312138738</v>
      </c>
    </row>
    <row r="38" spans="1:7" s="93" customFormat="1" ht="24" customHeight="1">
      <c r="A38" s="132" t="s">
        <v>71</v>
      </c>
      <c r="B38" s="133">
        <v>806</v>
      </c>
      <c r="C38" s="107">
        <v>0</v>
      </c>
      <c r="D38" s="133">
        <v>3460</v>
      </c>
      <c r="E38" s="107">
        <v>0.02</v>
      </c>
      <c r="F38" s="108">
        <f t="shared" si="0"/>
        <v>-2654</v>
      </c>
      <c r="G38" s="109">
        <f t="shared" si="1"/>
        <v>-76.705202312138738</v>
      </c>
    </row>
    <row r="39" spans="1:7" s="93" customFormat="1" ht="24" customHeight="1">
      <c r="A39" s="110" t="s">
        <v>72</v>
      </c>
      <c r="B39" s="115">
        <v>0</v>
      </c>
      <c r="C39" s="112">
        <v>0</v>
      </c>
      <c r="D39" s="115">
        <v>0</v>
      </c>
      <c r="E39" s="112">
        <v>0</v>
      </c>
      <c r="F39" s="113">
        <f t="shared" si="0"/>
        <v>0</v>
      </c>
      <c r="G39" s="114">
        <v>0</v>
      </c>
    </row>
    <row r="40" spans="1:7" s="93" customFormat="1" ht="24" customHeight="1">
      <c r="A40" s="132" t="s">
        <v>73</v>
      </c>
      <c r="B40" s="115">
        <v>0</v>
      </c>
      <c r="C40" s="112">
        <v>0</v>
      </c>
      <c r="D40" s="115">
        <v>0</v>
      </c>
      <c r="E40" s="112">
        <v>0</v>
      </c>
      <c r="F40" s="124">
        <f t="shared" si="0"/>
        <v>0</v>
      </c>
      <c r="G40" s="114">
        <v>0</v>
      </c>
    </row>
    <row r="41" spans="1:7" s="93" customFormat="1" ht="24" customHeight="1" thickBot="1">
      <c r="A41" s="120" t="s">
        <v>74</v>
      </c>
      <c r="B41" s="127">
        <v>0</v>
      </c>
      <c r="C41" s="122">
        <v>0</v>
      </c>
      <c r="D41" s="127">
        <v>0</v>
      </c>
      <c r="E41" s="122">
        <v>0</v>
      </c>
      <c r="F41" s="124">
        <f t="shared" si="0"/>
        <v>0</v>
      </c>
      <c r="G41" s="114">
        <v>0</v>
      </c>
    </row>
    <row r="42" spans="1:7" s="93" customFormat="1" ht="24" customHeight="1" thickBot="1">
      <c r="A42" s="100" t="s">
        <v>75</v>
      </c>
      <c r="B42" s="134">
        <v>0</v>
      </c>
      <c r="C42" s="135">
        <v>0</v>
      </c>
      <c r="D42" s="134">
        <v>0</v>
      </c>
      <c r="E42" s="135">
        <v>0</v>
      </c>
      <c r="F42" s="136">
        <f t="shared" si="0"/>
        <v>0</v>
      </c>
      <c r="G42" s="137">
        <f>C42-E42</f>
        <v>0</v>
      </c>
    </row>
    <row r="43" spans="1:7" s="93" customFormat="1" ht="24" customHeight="1">
      <c r="A43" s="105" t="s">
        <v>25</v>
      </c>
      <c r="B43" s="133">
        <v>0</v>
      </c>
      <c r="C43" s="138">
        <v>0</v>
      </c>
      <c r="D43" s="133">
        <v>0</v>
      </c>
      <c r="E43" s="138">
        <v>0</v>
      </c>
      <c r="F43" s="113">
        <f t="shared" si="0"/>
        <v>0</v>
      </c>
      <c r="G43" s="114">
        <v>0</v>
      </c>
    </row>
    <row r="44" spans="1:7" s="93" customFormat="1" ht="24" customHeight="1">
      <c r="A44" s="110" t="s">
        <v>76</v>
      </c>
      <c r="B44" s="115">
        <v>0</v>
      </c>
      <c r="C44" s="112">
        <v>0</v>
      </c>
      <c r="D44" s="115">
        <v>0</v>
      </c>
      <c r="E44" s="112">
        <v>0</v>
      </c>
      <c r="F44" s="113">
        <f t="shared" si="0"/>
        <v>0</v>
      </c>
      <c r="G44" s="114">
        <v>0</v>
      </c>
    </row>
    <row r="45" spans="1:7" s="93" customFormat="1" ht="24" customHeight="1" thickBot="1">
      <c r="A45" s="139" t="s">
        <v>77</v>
      </c>
      <c r="B45" s="128">
        <v>0</v>
      </c>
      <c r="C45" s="122">
        <v>0</v>
      </c>
      <c r="D45" s="128">
        <v>0</v>
      </c>
      <c r="E45" s="122">
        <v>0</v>
      </c>
      <c r="F45" s="113">
        <f t="shared" si="0"/>
        <v>0</v>
      </c>
      <c r="G45" s="114">
        <v>0</v>
      </c>
    </row>
    <row r="46" spans="1:7" s="93" customFormat="1" ht="24" customHeight="1" thickBot="1">
      <c r="A46" s="140" t="s">
        <v>78</v>
      </c>
      <c r="B46" s="101">
        <v>16566311</v>
      </c>
      <c r="C46" s="102">
        <v>100</v>
      </c>
      <c r="D46" s="101">
        <v>18610125</v>
      </c>
      <c r="E46" s="102">
        <v>100</v>
      </c>
      <c r="F46" s="103">
        <f t="shared" si="0"/>
        <v>-2043814</v>
      </c>
      <c r="G46" s="104">
        <f>(F46/D46)*100</f>
        <v>-10.98226906052485</v>
      </c>
    </row>
    <row r="47" spans="1:7" s="146" customFormat="1">
      <c r="A47" s="141" t="s">
        <v>79</v>
      </c>
      <c r="B47" s="142"/>
      <c r="C47" s="142"/>
      <c r="D47" s="143"/>
      <c r="E47" s="144"/>
      <c r="F47" s="142"/>
      <c r="G47" s="145"/>
    </row>
    <row r="48" spans="1:7" s="146" customFormat="1" ht="15.75">
      <c r="A48" s="54"/>
      <c r="B48" s="147"/>
      <c r="C48" s="147"/>
      <c r="D48" s="148"/>
      <c r="E48" s="148"/>
      <c r="F48" s="147"/>
      <c r="G48" s="145"/>
    </row>
  </sheetData>
  <mergeCells count="5">
    <mergeCell ref="A1:G1"/>
    <mergeCell ref="A2:G2"/>
    <mergeCell ref="F4:G4"/>
    <mergeCell ref="B5:C5"/>
    <mergeCell ref="D5:E5"/>
  </mergeCells>
  <phoneticPr fontId="4" type="noConversion"/>
  <printOptions horizontalCentered="1"/>
  <pageMargins left="0.35433070866141736" right="0.35433070866141736" top="0.98425196850393704" bottom="0.59055118110236227" header="0.51181102362204722" footer="0.51181102362204722"/>
  <pageSetup paperSize="9"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杜漢忠</cp:lastModifiedBy>
  <dcterms:created xsi:type="dcterms:W3CDTF">2023-10-24T02:32:05Z</dcterms:created>
  <dcterms:modified xsi:type="dcterms:W3CDTF">2023-10-24T07:06:20Z</dcterms:modified>
</cp:coreProperties>
</file>