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21027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45" i="1" l="1"/>
  <c r="P145" i="1"/>
  <c r="O145" i="1"/>
  <c r="M145" i="1"/>
  <c r="L145" i="1"/>
  <c r="J145" i="1"/>
  <c r="I145" i="1"/>
  <c r="G145" i="1"/>
  <c r="F145" i="1"/>
  <c r="P144" i="1"/>
  <c r="M144" i="1"/>
  <c r="J144" i="1"/>
  <c r="G144" i="1"/>
  <c r="F144" i="1"/>
  <c r="R143" i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R144" i="1" l="1"/>
  <c r="O144" i="1"/>
  <c r="I144" i="1"/>
  <c r="P122" i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44" i="1" l="1"/>
  <c r="D145" i="1"/>
  <c r="I131" i="1" l="1"/>
  <c r="R131" i="1" l="1"/>
  <c r="Q131" i="1"/>
  <c r="O131" i="1"/>
  <c r="N131" i="1"/>
  <c r="L131" i="1"/>
  <c r="K131" i="1"/>
  <c r="H131" i="1"/>
  <c r="E145" i="1" l="1"/>
  <c r="L144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44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<sst xmlns="http://schemas.openxmlformats.org/spreadsheetml/2006/main" count="348" uniqueCount="156">
  <si>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</si>
  <si>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</si>
  <si>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</si>
  <si>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</si>
  <si>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</si>
  <si>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</si>
  <si>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</si>
  <si>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</si>
  <si>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</si>
  <si>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</si>
  <si>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</si>
  <si>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</si>
  <si>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</si>
  <si>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</si>
  <si>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</si>
  <si>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</si>
  <si>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</si>
  <si>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</si>
  <si>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</si>
  <si>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</si>
  <si>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</si>
  <si>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</si>
  <si>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</si>
  <si>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</si>
  <si>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</si>
  <si>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</si>
  <si>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</si>
  <si>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</si>
  <si>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</si>
  <si>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</si>
  <si>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</si>
  <si>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</si>
  <si>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</si>
  <si>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</si>
  <si>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</si>
  <si>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</si>
  <si>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</si>
  <si>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</si>
  <si>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</si>
  <si>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</si>
  <si>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</si>
  <si>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</si>
  <si>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</si>
  <si>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</si>
  <si>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</si>
  <si>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</si>
  <si>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</si>
  <si>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</si>
  <si>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</si>
  <si>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</si>
  <si>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</si>
  <si>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</si>
  <si>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</si>
  <si>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</si>
  <si>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</si>
  <si>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</si>
  <si>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</si>
  <si>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</si>
  <si>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</si>
  <si>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</si>
  <si>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</si>
  <si>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</si>
  <si>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</si>
  <si>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</si>
  <si>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</si>
  <si>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</si>
  <si>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</si>
  <si>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</si>
  <si>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</si>
  <si>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</si>
  <si>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</si>
  <si>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</si>
  <si>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</si>
  <si>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</si>
  <si>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</si>
  <si>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</si>
  <si>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</si>
  <si>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</si>
  <si>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</si>
  <si>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</si>
  <si>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</si>
  <si>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</si>
  <si>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</si>
  <si>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</si>
  <si>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</si>
  <si>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</si>
  <si>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</si>
  <si>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</si>
  <si>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</si>
  <si>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</si>
  <si>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</si>
  <si>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</si>
  <si>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</si>
  <si>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</si>
  <si>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</si>
  <si>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</si>
  <si>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</si>
  <si>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</si>
  <si>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</si>
  <si>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</si>
  <si>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</si>
  <si>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</si>
  <si>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</si>
  <si>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</si>
  <si>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</si>
  <si>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</si>
  <si>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</si>
  <si>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</si>
  <si>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</si>
  <si>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</si>
  <si>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</si>
  <si>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</si>
  <si>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</si>
  <si>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</si>
  <si>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</si>
  <si>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</si>
  <si>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</si>
  <si>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</si>
  <si>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</si>
  <si>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</si>
  <si>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</si>
  <si>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</si>
  <si>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</si>
  <si>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</si>
  <si>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</si>
  <si>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</si>
  <si>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</si>
  <si>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</si>
  <si>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</si>
  <si>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</si>
  <si>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</si>
  <si>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</si>
  <si>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</si>
  <si>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</si>
  <si>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</si>
  <si>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</si>
  <si>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</si>
  <si>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</si>
  <si>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</si>
  <si>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</si>
  <si>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</si>
  <si>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</si>
  <si>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</si>
  <si>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</si>
  <si>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</si>
  <si>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</si>
  <si>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</si>
  <si>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</si>
  <si>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</si>
  <si>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</si>
  <si>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</si>
  <si>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</si>
  <si>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</si>
  <si>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</si>
  <si>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</si>
  <si>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1-9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</si>
</sst>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7"/>
  <sheetViews>
    <sheetView showGridLines="0" tabSelected="1" zoomScale="115" zoomScaleNormal="115" workbookViewId="0">
      <pane xSplit="3" ySplit="5" topLeftCell="J134" activePane="bottomRight" state="frozen"/>
      <selection pane="topRight" activeCell="D1" sqref="D1"/>
      <selection pane="bottomLeft" activeCell="A6" sqref="A6"/>
      <selection pane="bottomRight" activeCell="B143" sqref="B143"/>
    </sheetView>
  </sheetViews>
  <sheetFormatPr defaultRowHeight="13" x14ac:dyDescent="0.3"/>
  <cols>
    <col min="1" max="1" width="5.9140625" customWidth="1"/>
    <col min="2" max="2" width="11" customWidth="1"/>
    <col min="3" max="3" width="4.5" customWidth="1"/>
    <col min="4" max="5" width="9.08203125" customWidth="1"/>
    <col min="6" max="6" width="10.4140625" customWidth="1"/>
    <col min="7" max="7" width="13.6640625" customWidth="1"/>
    <col min="8" max="8" width="10.5" customWidth="1"/>
    <col min="9" max="9" width="13.6640625" customWidth="1"/>
    <col min="10" max="10" width="13.1640625" customWidth="1"/>
    <col min="11" max="11" width="10.58203125" customWidth="1"/>
    <col min="12" max="12" width="14.08203125" customWidth="1"/>
    <col min="13" max="13" width="11.5" customWidth="1"/>
    <col min="14" max="14" width="9.4140625" customWidth="1"/>
    <col min="15" max="15" width="16.08203125" customWidth="1"/>
    <col min="16" max="17" width="10.1640625" customWidth="1"/>
    <col min="18" max="18" width="13.58203125" customWidth="1"/>
    <col min="19" max="19" width="10.4140625" customWidth="1"/>
    <col min="20" max="1025" width="9.4140625" customWidth="1"/>
  </cols>
  <sheetData>
    <row r="1" spans="2:49" ht="28.5" customHeight="1" x14ac:dyDescent="0.5500000000000000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5" customHeight="1" x14ac:dyDescent="0.3">
      <c r="P2" s="1" t="s">
        <v>1</v>
      </c>
      <c r="Q2" s="2"/>
      <c r="R2" s="2"/>
      <c r="S2" s="2"/>
    </row>
    <row r="3" spans="2:49" ht="15.9" customHeight="1" x14ac:dyDescent="0.3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5" customHeight="1" x14ac:dyDescent="0.3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5" customHeight="1" x14ac:dyDescent="0.3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5" customHeight="1" x14ac:dyDescent="0.3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5" customHeight="1" x14ac:dyDescent="0.3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5" customHeight="1" x14ac:dyDescent="0.3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5" customHeight="1" x14ac:dyDescent="0.3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5" customHeight="1" x14ac:dyDescent="0.3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5" customHeight="1" x14ac:dyDescent="0.3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5" customHeight="1" x14ac:dyDescent="0.3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5" customHeight="1" x14ac:dyDescent="0.3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5" customHeight="1" x14ac:dyDescent="0.3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5" customHeight="1" x14ac:dyDescent="0.3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5" hidden="1" customHeight="1" x14ac:dyDescent="0.3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5" hidden="1" customHeight="1" x14ac:dyDescent="0.3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5" hidden="1" customHeight="1" x14ac:dyDescent="0.3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3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5" hidden="1" customHeight="1" x14ac:dyDescent="0.3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5" hidden="1" customHeight="1" x14ac:dyDescent="0.3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5" hidden="1" customHeight="1" x14ac:dyDescent="0.3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3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5" hidden="1" customHeight="1" x14ac:dyDescent="0.3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5" hidden="1" customHeight="1" x14ac:dyDescent="0.3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5" hidden="1" customHeight="1" x14ac:dyDescent="0.3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3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5" hidden="1" customHeight="1" x14ac:dyDescent="0.3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5" hidden="1" customHeight="1" x14ac:dyDescent="0.3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5" hidden="1" customHeight="1" x14ac:dyDescent="0.3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3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5" hidden="1" customHeight="1" x14ac:dyDescent="0.3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5" hidden="1" customHeight="1" x14ac:dyDescent="0.3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5" hidden="1" customHeight="1" x14ac:dyDescent="0.3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3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5" hidden="1" customHeight="1" x14ac:dyDescent="0.3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5" hidden="1" customHeight="1" x14ac:dyDescent="0.3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5" hidden="1" customHeight="1" x14ac:dyDescent="0.3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3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5" hidden="1" customHeight="1" x14ac:dyDescent="0.3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5" hidden="1" customHeight="1" x14ac:dyDescent="0.3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5" hidden="1" customHeight="1" x14ac:dyDescent="0.3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3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5" hidden="1" customHeight="1" x14ac:dyDescent="0.3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5" hidden="1" customHeight="1" x14ac:dyDescent="0.3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5" hidden="1" customHeight="1" x14ac:dyDescent="0.3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5" customHeight="1" x14ac:dyDescent="0.3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5" customHeight="1" x14ac:dyDescent="0.3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5" hidden="1" customHeight="1" x14ac:dyDescent="0.3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5" hidden="1" customHeight="1" x14ac:dyDescent="0.3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5" hidden="1" customHeight="1" x14ac:dyDescent="0.3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3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5" hidden="1" customHeight="1" x14ac:dyDescent="0.3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5" hidden="1" customHeight="1" x14ac:dyDescent="0.3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5" hidden="1" customHeight="1" x14ac:dyDescent="0.3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3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5" hidden="1" customHeight="1" x14ac:dyDescent="0.3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5" hidden="1" customHeight="1" x14ac:dyDescent="0.3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5" hidden="1" customHeight="1" x14ac:dyDescent="0.3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3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5" hidden="1" customHeight="1" x14ac:dyDescent="0.3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5" hidden="1" customHeight="1" x14ac:dyDescent="0.3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5" hidden="1" customHeight="1" x14ac:dyDescent="0.3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5" customHeight="1" x14ac:dyDescent="0.3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5" customHeight="1" x14ac:dyDescent="0.3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5" customHeight="1" x14ac:dyDescent="0.3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5" customHeight="1" x14ac:dyDescent="0.3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5" customHeight="1" x14ac:dyDescent="0.3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3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5" hidden="1" customHeight="1" x14ac:dyDescent="0.3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5" hidden="1" customHeight="1" x14ac:dyDescent="0.3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5" hidden="1" customHeight="1" x14ac:dyDescent="0.3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3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5" hidden="1" customHeight="1" x14ac:dyDescent="0.3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5" hidden="1" customHeight="1" x14ac:dyDescent="0.3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5" hidden="1" customHeight="1" x14ac:dyDescent="0.3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3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5" hidden="1" customHeight="1" x14ac:dyDescent="0.3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5" hidden="1" customHeight="1" x14ac:dyDescent="0.3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5" hidden="1" customHeight="1" x14ac:dyDescent="0.3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3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5" hidden="1" customHeight="1" x14ac:dyDescent="0.3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5" hidden="1" customHeight="1" x14ac:dyDescent="0.3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5" hidden="1" customHeight="1" x14ac:dyDescent="0.3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5" customHeight="1" x14ac:dyDescent="0.3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3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5" hidden="1" customHeight="1" x14ac:dyDescent="0.3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5" hidden="1" customHeight="1" x14ac:dyDescent="0.3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5" hidden="1" customHeight="1" x14ac:dyDescent="0.3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3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5" hidden="1" customHeight="1" x14ac:dyDescent="0.3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5" hidden="1" customHeight="1" x14ac:dyDescent="0.3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5" hidden="1" customHeight="1" x14ac:dyDescent="0.3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3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5" hidden="1" customHeight="1" x14ac:dyDescent="0.3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5" hidden="1" customHeight="1" x14ac:dyDescent="0.3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5" hidden="1" customHeight="1" x14ac:dyDescent="0.3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3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5" hidden="1" customHeight="1" x14ac:dyDescent="0.3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5" hidden="1" customHeight="1" x14ac:dyDescent="0.3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5" hidden="1" customHeight="1" x14ac:dyDescent="0.3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3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3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3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5" hidden="1" customHeight="1" x14ac:dyDescent="0.3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5" hidden="1" customHeight="1" x14ac:dyDescent="0.3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5" hidden="1" customHeight="1" x14ac:dyDescent="0.3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3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5" hidden="1" customHeight="1" x14ac:dyDescent="0.3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5" hidden="1" customHeight="1" x14ac:dyDescent="0.3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5" hidden="1" customHeight="1" x14ac:dyDescent="0.3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3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5" hidden="1" customHeight="1" x14ac:dyDescent="0.3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5" hidden="1" customHeight="1" x14ac:dyDescent="0.3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5" hidden="1" customHeight="1" x14ac:dyDescent="0.3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3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5" hidden="1" customHeight="1" x14ac:dyDescent="0.3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5" hidden="1" customHeight="1" x14ac:dyDescent="0.3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5" hidden="1" customHeight="1" x14ac:dyDescent="0.3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5" customHeight="1" x14ac:dyDescent="0.3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customHeight="1" x14ac:dyDescent="0.3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5" customHeight="1" x14ac:dyDescent="0.3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3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customHeight="1" x14ac:dyDescent="0.3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customHeight="1" x14ac:dyDescent="0.3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3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customHeight="1" x14ac:dyDescent="0.3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customHeight="1" x14ac:dyDescent="0.3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customHeight="1" x14ac:dyDescent="0.3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customHeight="1" x14ac:dyDescent="0.3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customHeight="1" x14ac:dyDescent="0.3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customHeight="1" x14ac:dyDescent="0.3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3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3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3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3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3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3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3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3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>ROUND((G142-G141)/G141*100,2)</f>
        <v>15.01</v>
      </c>
      <c r="I142" s="104">
        <f>(ROUND((G142-G130)/G130*100,2))</f>
        <v>-19.97</v>
      </c>
      <c r="J142" s="105">
        <v>1142793</v>
      </c>
      <c r="K142" s="104">
        <f>ROUND((J142-J141)/J141*100,2)</f>
        <v>2.31</v>
      </c>
      <c r="L142" s="104">
        <f>ROUND((J142-J130)/J130*100,2)</f>
        <v>-19.55</v>
      </c>
      <c r="M142" s="103">
        <v>4239</v>
      </c>
      <c r="N142" s="104">
        <f>ROUND((M142-M141)/M141*100,2)</f>
        <v>25.01</v>
      </c>
      <c r="O142" s="104">
        <f>ROUND((M142-M130)/M130*100,2)</f>
        <v>-6.44</v>
      </c>
      <c r="P142" s="105">
        <v>3034</v>
      </c>
      <c r="Q142" s="104">
        <f>ROUND((P142-P141)/P141*100,2)</f>
        <v>23.99</v>
      </c>
      <c r="R142" s="106">
        <f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3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>ROUND((G143-G142)/G142*100,2)</f>
        <v>-29</v>
      </c>
      <c r="I143" s="104">
        <f>(ROUND((G143-G131)/G131*100,2))</f>
        <v>-29.61</v>
      </c>
      <c r="J143" s="105">
        <v>944627</v>
      </c>
      <c r="K143" s="104">
        <f>ROUND((J143-J142)/J142*100,2)</f>
        <v>-17.34</v>
      </c>
      <c r="L143" s="104">
        <f>ROUND((J143-J131)/J131*100,2)</f>
        <v>-18.72</v>
      </c>
      <c r="M143" s="103">
        <v>2734</v>
      </c>
      <c r="N143" s="104">
        <f>ROUND((M143-M142)/M142*100,2)</f>
        <v>-35.5</v>
      </c>
      <c r="O143" s="104">
        <f>ROUND((M143-M131)/M131*100,2)</f>
        <v>-33.659999999999997</v>
      </c>
      <c r="P143" s="105">
        <v>2267</v>
      </c>
      <c r="Q143" s="104">
        <f>ROUND((P143-P142)/P142*100,2)</f>
        <v>-25.28</v>
      </c>
      <c r="R143" s="106">
        <f>ROUND((P143-P131)/P131*100,2)</f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86" customFormat="1" ht="18.75" customHeight="1" x14ac:dyDescent="0.35">
      <c r="A144" s="77"/>
      <c r="B144" s="112" t="s">
        <v>154</v>
      </c>
      <c r="C144" s="113"/>
      <c r="D144" s="78">
        <f>M144/G144*100</f>
        <v>7.3985304730388071E-2</v>
      </c>
      <c r="E144" s="79">
        <f>P144/J144*100</f>
        <v>0.26362087801140099</v>
      </c>
      <c r="F144" s="87">
        <f>16+20+24+17+22+21+21+22+21</f>
        <v>184</v>
      </c>
      <c r="G144" s="80">
        <f>G135+G136+G137+G138+G139+G140+G141+G142+G143</f>
        <v>44483158</v>
      </c>
      <c r="H144" s="25" t="s">
        <v>14</v>
      </c>
      <c r="I144" s="81">
        <f>(G144-G145)/G145*100</f>
        <v>-10.773272225922243</v>
      </c>
      <c r="J144" s="82">
        <f>J135+J136+J137+J138+J139+J140+J141+J142+J143</f>
        <v>9657050</v>
      </c>
      <c r="K144" s="25" t="s">
        <v>14</v>
      </c>
      <c r="L144" s="81">
        <f>(J144-J145)/J145*100</f>
        <v>-10.308180869485101</v>
      </c>
      <c r="M144" s="80">
        <f>M135+M136+M137+M138+M139+M140+M141+M142+M143</f>
        <v>32911</v>
      </c>
      <c r="N144" s="25" t="s">
        <v>14</v>
      </c>
      <c r="O144" s="81">
        <f>(M144-M145)/M145*100</f>
        <v>-5.1856760104865893</v>
      </c>
      <c r="P144" s="82">
        <f>P135+P136+P137+P138+P139+P140+P141+P142+P143</f>
        <v>25458</v>
      </c>
      <c r="Q144" s="25" t="s">
        <v>14</v>
      </c>
      <c r="R144" s="83">
        <f>(P144-P145)/P145*100</f>
        <v>-0.99171625247929052</v>
      </c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</row>
    <row r="145" spans="1:49" s="52" customFormat="1" ht="14.15" customHeight="1" thickBot="1" x14ac:dyDescent="0.4">
      <c r="A145" s="49"/>
      <c r="B145" s="114" t="s">
        <v>155</v>
      </c>
      <c r="C145" s="115"/>
      <c r="D145" s="67">
        <f>M145/G145*100</f>
        <v>6.9625203942714972E-2</v>
      </c>
      <c r="E145" s="68">
        <f>P145/J145*100</f>
        <v>0.23881472554278271</v>
      </c>
      <c r="F145" s="69">
        <f>21+15+23+19+21+21+21+23+21</f>
        <v>185</v>
      </c>
      <c r="G145" s="70">
        <f>G123+G124+G125+G126+G127+G128+G129+G130+G131</f>
        <v>49854073</v>
      </c>
      <c r="H145" s="97" t="s">
        <v>14</v>
      </c>
      <c r="I145" s="71">
        <f>(G145-G107-G108-G109-G111-G112-G113-G115-G116-G117)/(G107+G108+G109+G111+G112+G113+G115+G116+G117)*100</f>
        <v>-5.0265827641426437</v>
      </c>
      <c r="J145" s="72">
        <f>J123+J124+J125+J126+J127+J128+J129+J130+J131</f>
        <v>10766924</v>
      </c>
      <c r="K145" s="97" t="s">
        <v>14</v>
      </c>
      <c r="L145" s="71">
        <f>(J145-J107-J108-J109-J111-J112-J113-J115-J116-J117)/(J107+J108+J109+J111+J112+J113+J115+J116+J117)*100</f>
        <v>2.596734338236387</v>
      </c>
      <c r="M145" s="70">
        <f>M123+M124+M125+M126+M127+M128+M129+M130+M131</f>
        <v>34711</v>
      </c>
      <c r="N145" s="97" t="s">
        <v>14</v>
      </c>
      <c r="O145" s="71">
        <f>(M145-M107-M108-M109-M111-M112-M113-M115-M116-M117)/(M107+M108+M109+M111+M112+M113+M115+M116+M117)*100</f>
        <v>-11.48765809873521</v>
      </c>
      <c r="P145" s="72">
        <f>P123+P124+P125+P126+P127+P128+P129+P130+P131</f>
        <v>25713</v>
      </c>
      <c r="Q145" s="97" t="s">
        <v>14</v>
      </c>
      <c r="R145" s="73">
        <f>(P145-P107-P108-P109-P111-P112-P113-P115-P116-P117)/(P107+P108+P109+P111+P112+P113+P115+P116+P117)*100</f>
        <v>-4.7878249277938236</v>
      </c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</row>
    <row r="146" spans="1:49" s="52" customFormat="1" ht="14.15" customHeight="1" x14ac:dyDescent="0.35">
      <c r="A146" s="49"/>
      <c r="B146" s="62"/>
      <c r="C146" s="62"/>
      <c r="D146" s="54"/>
      <c r="E146" s="54"/>
      <c r="F146" s="63"/>
      <c r="G146" s="64"/>
      <c r="H146" s="65"/>
      <c r="I146" s="66"/>
      <c r="J146" s="64"/>
      <c r="K146" s="65"/>
      <c r="L146" s="66"/>
      <c r="M146" s="64"/>
      <c r="N146" s="65"/>
      <c r="O146" s="66"/>
      <c r="P146" s="64"/>
      <c r="Q146" s="65"/>
      <c r="R146" s="66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</row>
    <row r="147" spans="1:49" ht="13.5" customHeight="1" x14ac:dyDescent="0.35">
      <c r="A147" s="1"/>
      <c r="B147" s="41" t="s">
        <v>60</v>
      </c>
      <c r="C147" s="42" t="s">
        <v>122</v>
      </c>
      <c r="D147" s="43"/>
      <c r="E147" s="44"/>
      <c r="F147" s="44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4.5" x14ac:dyDescent="0.35">
      <c r="A148" s="1"/>
      <c r="B148" s="41" t="s">
        <v>61</v>
      </c>
      <c r="C148" s="42" t="s">
        <v>62</v>
      </c>
      <c r="D148" s="43"/>
      <c r="E148" s="44"/>
      <c r="F148" s="44"/>
      <c r="G148" s="44"/>
      <c r="H148" s="44"/>
      <c r="I148" s="44"/>
      <c r="J148" s="46"/>
      <c r="K148" s="46"/>
      <c r="L148" s="46"/>
      <c r="M148" s="46"/>
      <c r="N148" s="46"/>
      <c r="O148" s="46"/>
      <c r="P148" s="46"/>
      <c r="Q148" s="46"/>
      <c r="R148" s="46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3.5" customHeight="1" x14ac:dyDescent="0.35">
      <c r="A149" s="1"/>
      <c r="B149" s="48" t="s">
        <v>116</v>
      </c>
      <c r="C149" s="1" t="s">
        <v>117</v>
      </c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3.5" customHeight="1" x14ac:dyDescent="0.35">
      <c r="A150" s="1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3.5" customHeight="1" x14ac:dyDescent="0.35">
      <c r="A151" s="1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5.25" customHeight="1" x14ac:dyDescent="0.35">
      <c r="A152" s="1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3.5" customHeight="1" x14ac:dyDescent="0.35">
      <c r="A153" s="1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3.5" customHeight="1" x14ac:dyDescent="0.35">
      <c r="A154" s="1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3.5" customHeight="1" x14ac:dyDescent="0.35">
      <c r="A155" s="1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8" customHeight="1" x14ac:dyDescent="0.35"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5.75" customHeight="1" x14ac:dyDescent="0.35"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5.75" customHeight="1" x14ac:dyDescent="0.35"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0.25" customHeight="1" x14ac:dyDescent="0.35"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5.75" customHeight="1" x14ac:dyDescent="0.35"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3" ht="7.25" customHeight="1" x14ac:dyDescent="0.3"/>
    <row r="164" ht="15.75" customHeight="1" x14ac:dyDescent="0.3"/>
    <row r="165" ht="17.75" customHeight="1" x14ac:dyDescent="0.3"/>
    <row r="166" ht="17.149999999999999" customHeight="1" x14ac:dyDescent="0.3"/>
    <row r="167" ht="7.65" customHeight="1" x14ac:dyDescent="0.3"/>
    <row r="168" ht="17.149999999999999" customHeight="1" x14ac:dyDescent="0.3"/>
    <row r="169" ht="17.149999999999999" customHeight="1" x14ac:dyDescent="0.3"/>
    <row r="170" ht="17.149999999999999" customHeight="1" x14ac:dyDescent="0.3"/>
    <row r="171" ht="8.75" customHeight="1" x14ac:dyDescent="0.3"/>
    <row r="172" ht="14.25" customHeight="1" x14ac:dyDescent="0.3"/>
    <row r="173" ht="16.5" customHeight="1" x14ac:dyDescent="0.3"/>
    <row r="174" ht="12.75" customHeight="1" x14ac:dyDescent="0.3"/>
    <row r="175" ht="11.15" customHeight="1" x14ac:dyDescent="0.3"/>
    <row r="176" ht="10.65" customHeight="1" x14ac:dyDescent="0.3"/>
    <row r="177" ht="14.15" customHeight="1" x14ac:dyDescent="0.3"/>
  </sheetData>
  <protectedRanges>
    <protectedRange sqref="A126:XFD134 A146:XFD149 A135:A143 C135:XFD143 A144:G145 I144:J145 L144:M145 O144:P145 R144:XFD145" name="範圍1"/>
  </protectedRanges>
  <mergeCells count="10">
    <mergeCell ref="B144:C144"/>
    <mergeCell ref="B145:C145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1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陳韻如</cp:lastModifiedBy>
  <cp:revision>74</cp:revision>
  <cp:lastPrinted>2023-10-20T06:14:44Z</cp:lastPrinted>
  <dcterms:created xsi:type="dcterms:W3CDTF">1998-09-21T15:00:50Z</dcterms:created>
  <dcterms:modified xsi:type="dcterms:W3CDTF">2023-10-20T06:16:35Z</dcterms:modified>
  <dc:language>zh-TW</dc:language>
</cp:coreProperties>
</file>