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2" windowWidth="15576" windowHeight="12504"/>
  </bookViews>
  <sheets>
    <sheet name="附表 1 " sheetId="1" r:id="rId1"/>
    <sheet name="附表2" sheetId="2" r:id="rId2"/>
    <sheet name="附圖1 " sheetId="3" r:id="rId3"/>
    <sheet name="附圖2" sheetId="4" r:id="rId4"/>
  </sheets>
  <externalReferences>
    <externalReference r:id="rId5"/>
  </externalReferences>
  <definedNames>
    <definedName name="_xlnm.Print_Area" localSheetId="0">'附表 1 '!$A$1:$E$63</definedName>
    <definedName name="_xlnm.Print_Area" localSheetId="1">附表2!$A$1:$G$50</definedName>
    <definedName name="_xlnm.Print_Area" localSheetId="2">'附圖1 '!$A$1:$N$30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AK31" i="3" l="1"/>
  <c r="AL31" i="3"/>
  <c r="AM31" i="3"/>
  <c r="AT31" i="3"/>
  <c r="AU31" i="3"/>
  <c r="AV31" i="3"/>
  <c r="AK32" i="3"/>
  <c r="AL32" i="3"/>
  <c r="AM32" i="3"/>
  <c r="AT32" i="3"/>
  <c r="AU32" i="3"/>
  <c r="AV32" i="3"/>
  <c r="AK33" i="3"/>
  <c r="AL33" i="3"/>
  <c r="AM33" i="3"/>
  <c r="AT33" i="3"/>
  <c r="AU33" i="3"/>
  <c r="AV33" i="3"/>
  <c r="AK34" i="3"/>
  <c r="AL34" i="3"/>
  <c r="AM34" i="3"/>
  <c r="AT34" i="3"/>
  <c r="AU34" i="3"/>
  <c r="AV34" i="3"/>
  <c r="AK7" i="4"/>
  <c r="AK6" i="4"/>
  <c r="AK5" i="4"/>
  <c r="AQ4" i="4"/>
  <c r="AN4" i="4"/>
  <c r="AK4" i="4"/>
  <c r="AQ3" i="4"/>
  <c r="AN3" i="4"/>
  <c r="AK3" i="4"/>
  <c r="AV87" i="3"/>
  <c r="AU87" i="3"/>
  <c r="AT87" i="3"/>
  <c r="AV86" i="3"/>
  <c r="AU86" i="3"/>
  <c r="AT86" i="3"/>
  <c r="AV85" i="3"/>
  <c r="AU85" i="3"/>
  <c r="AT85" i="3"/>
  <c r="AV84" i="3"/>
  <c r="AU84" i="3"/>
  <c r="AT84" i="3"/>
  <c r="AV83" i="3"/>
  <c r="AU83" i="3"/>
  <c r="AT83" i="3"/>
  <c r="AV82" i="3"/>
  <c r="AU82" i="3"/>
  <c r="AT82" i="3"/>
  <c r="AV81" i="3"/>
  <c r="AU81" i="3"/>
  <c r="AT81" i="3"/>
  <c r="AV80" i="3"/>
  <c r="AU80" i="3"/>
  <c r="AT80" i="3"/>
  <c r="AV58" i="3"/>
  <c r="AU58" i="3"/>
  <c r="AT58" i="3"/>
  <c r="AV57" i="3"/>
  <c r="AU57" i="3"/>
  <c r="AT57" i="3"/>
  <c r="AV56" i="3"/>
  <c r="AU56" i="3"/>
  <c r="AT56" i="3"/>
  <c r="AV55" i="3"/>
  <c r="AU55" i="3"/>
  <c r="AT55" i="3"/>
  <c r="AV54" i="3"/>
  <c r="AU54" i="3"/>
  <c r="AT54" i="3"/>
  <c r="AV53" i="3"/>
  <c r="AU53" i="3"/>
  <c r="AT53" i="3"/>
  <c r="AV52" i="3"/>
  <c r="AU52" i="3"/>
  <c r="AT52" i="3"/>
  <c r="AV51" i="3"/>
  <c r="AU51" i="3"/>
  <c r="AT51" i="3"/>
  <c r="AV50" i="3"/>
  <c r="AU50" i="3"/>
  <c r="AT50" i="3"/>
  <c r="AV49" i="3"/>
  <c r="AU49" i="3"/>
  <c r="AT49" i="3"/>
  <c r="AV48" i="3"/>
  <c r="AU48" i="3"/>
  <c r="AT48" i="3"/>
  <c r="AV47" i="3"/>
  <c r="AU47" i="3"/>
  <c r="AT47" i="3"/>
  <c r="AV46" i="3"/>
  <c r="AU46" i="3"/>
  <c r="AT46" i="3"/>
  <c r="AV45" i="3"/>
  <c r="AU45" i="3"/>
  <c r="AT45" i="3"/>
  <c r="AV44" i="3"/>
  <c r="AU44" i="3"/>
  <c r="AT44" i="3"/>
  <c r="AV43" i="3"/>
  <c r="AU43" i="3"/>
  <c r="AT43" i="3"/>
  <c r="AV42" i="3"/>
  <c r="AU42" i="3"/>
  <c r="AT42" i="3"/>
  <c r="AV41" i="3"/>
  <c r="AU41" i="3"/>
  <c r="AT41" i="3"/>
  <c r="AV40" i="3"/>
  <c r="AU40" i="3"/>
  <c r="AT40" i="3"/>
  <c r="AM40" i="3"/>
  <c r="AL40" i="3"/>
  <c r="AK40" i="3"/>
  <c r="AV39" i="3"/>
  <c r="AU39" i="3"/>
  <c r="AT39" i="3"/>
  <c r="AM39" i="3"/>
  <c r="AL39" i="3"/>
  <c r="AK39" i="3"/>
  <c r="AV38" i="3"/>
  <c r="AU38" i="3"/>
  <c r="AT38" i="3"/>
  <c r="AM38" i="3"/>
  <c r="AL38" i="3"/>
  <c r="AK38" i="3"/>
  <c r="AV37" i="3"/>
  <c r="AU37" i="3"/>
  <c r="AT37" i="3"/>
  <c r="AM37" i="3"/>
  <c r="AL37" i="3"/>
  <c r="AK37" i="3"/>
  <c r="AV36" i="3"/>
  <c r="AU36" i="3"/>
  <c r="AT36" i="3"/>
  <c r="AM36" i="3"/>
  <c r="AL36" i="3"/>
  <c r="AK36" i="3"/>
  <c r="AM35" i="3"/>
  <c r="AL35" i="3"/>
  <c r="AK35" i="3"/>
  <c r="AV30" i="3"/>
  <c r="AU30" i="3"/>
  <c r="AT30" i="3"/>
  <c r="AV29" i="3"/>
  <c r="AU29" i="3"/>
  <c r="AT29" i="3"/>
  <c r="AV28" i="3"/>
  <c r="AU28" i="3"/>
  <c r="AT28" i="3"/>
  <c r="AV27" i="3"/>
  <c r="AU27" i="3"/>
  <c r="AT27" i="3"/>
  <c r="AV26" i="3"/>
  <c r="AU26" i="3"/>
  <c r="AT26" i="3"/>
  <c r="AV25" i="3"/>
  <c r="AU25" i="3"/>
  <c r="AT25" i="3"/>
  <c r="AV24" i="3"/>
  <c r="AU24" i="3"/>
  <c r="AT24" i="3"/>
  <c r="AV23" i="3"/>
  <c r="AU23" i="3"/>
  <c r="AT23" i="3"/>
  <c r="AV22" i="3"/>
  <c r="AU22" i="3"/>
  <c r="AT22" i="3"/>
  <c r="AV21" i="3"/>
  <c r="AU21" i="3"/>
  <c r="AT21" i="3"/>
  <c r="AV20" i="3"/>
  <c r="AU20" i="3"/>
  <c r="AT20" i="3"/>
  <c r="AV19" i="3"/>
  <c r="AU19" i="3"/>
  <c r="AT19" i="3"/>
  <c r="AV18" i="3"/>
  <c r="AU18" i="3"/>
  <c r="AT18" i="3"/>
  <c r="AV17" i="3"/>
  <c r="AU17" i="3"/>
  <c r="AT17" i="3"/>
  <c r="AV16" i="3"/>
  <c r="AU16" i="3"/>
  <c r="AT16" i="3"/>
  <c r="AV15" i="3"/>
  <c r="AU15" i="3"/>
  <c r="AT15" i="3"/>
  <c r="AV14" i="3"/>
  <c r="AU14" i="3"/>
  <c r="AT14" i="3"/>
  <c r="AV13" i="3"/>
  <c r="AU13" i="3"/>
  <c r="AT13" i="3"/>
  <c r="AV12" i="3"/>
  <c r="AU12" i="3"/>
  <c r="AT12" i="3"/>
  <c r="AV11" i="3"/>
  <c r="AU11" i="3"/>
  <c r="AT11" i="3"/>
  <c r="AV10" i="3"/>
  <c r="AU10" i="3"/>
  <c r="AT10" i="3"/>
  <c r="AV9" i="3"/>
  <c r="AU9" i="3"/>
  <c r="AT9" i="3"/>
  <c r="AV8" i="3"/>
  <c r="AU8" i="3"/>
  <c r="AT8" i="3"/>
  <c r="AV7" i="3"/>
  <c r="AU7" i="3"/>
  <c r="AT7" i="3"/>
  <c r="AV6" i="3"/>
  <c r="AU6" i="3"/>
  <c r="AT6" i="3"/>
  <c r="AV5" i="3"/>
  <c r="AU5" i="3"/>
  <c r="AT5" i="3"/>
  <c r="AV4" i="3"/>
  <c r="AU4" i="3"/>
  <c r="AT4" i="3"/>
  <c r="AV3" i="3"/>
  <c r="AU3" i="3"/>
  <c r="AT3" i="3"/>
  <c r="F46" i="2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F16" i="2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  <c r="C62" i="1"/>
  <c r="C63" i="1" s="1"/>
  <c r="E58" i="1"/>
  <c r="E59" i="1" s="1"/>
  <c r="D58" i="1"/>
  <c r="D62" i="1" s="1"/>
  <c r="D63" i="1" s="1"/>
  <c r="C58" i="1"/>
  <c r="A3" i="1"/>
  <c r="C59" i="1" l="1"/>
  <c r="D59" i="1"/>
  <c r="E62" i="1"/>
  <c r="E63" i="1" s="1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G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<sst xmlns="http://schemas.openxmlformats.org/spreadsheetml/2006/main" count="291" uniqueCount="220">
  <si>
    <t>附表1  銀行衍生性金融商品交易量彙總表</t>
    <phoneticPr fontId="4" type="noConversion"/>
  </si>
  <si>
    <t>商  品  種  類  別</t>
    <phoneticPr fontId="4" type="noConversion"/>
  </si>
  <si>
    <t>涉及新臺幣交易</t>
    <phoneticPr fontId="4" type="noConversion"/>
  </si>
  <si>
    <t>純外幣交易</t>
  </si>
  <si>
    <t>合  計</t>
  </si>
  <si>
    <t>單位：新臺幣百萬元；%</t>
    <phoneticPr fontId="4" type="noConversion"/>
  </si>
  <si>
    <t>商  品  種  類</t>
    <phoneticPr fontId="4" type="noConversion"/>
  </si>
  <si>
    <r>
      <t>本國銀行及外國與大陸地區銀行在台分行</t>
    </r>
    <r>
      <rPr>
        <vertAlign val="superscript"/>
        <sz val="14"/>
        <rFont val="標楷體"/>
        <family val="4"/>
        <charset val="136"/>
      </rPr>
      <t>1</t>
    </r>
    <phoneticPr fontId="4" type="noConversion"/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</si>
  <si>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</si>
  <si>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</si>
  <si>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</si>
  <si>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</si>
  <si>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</si>
  <si>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</si>
  <si>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</si>
  <si>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</si>
  <si>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</si>
  <si>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</si>
  <si>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</si>
  <si>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</si>
  <si>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</si>
  <si>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</si>
  <si>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</si>
  <si>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</si>
  <si>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</si>
  <si>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</si>
  <si>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</si>
  <si>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</si>
  <si>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</si>
  <si>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</si>
  <si>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</si>
  <si>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t xml:space="preserve">  (一)店頭市場(OTC)</t>
    <phoneticPr fontId="4" type="noConversion"/>
  </si>
  <si>
    <t xml:space="preserve">  (二)交易所(Exchange-traded Contracts)</t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</si>
  <si>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</si>
  <si>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 xml:space="preserve">  (一)店頭市場(OTC)</t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</si>
  <si>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</si>
  <si>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</si>
  <si>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</si>
  <si>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</si>
  <si>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</si>
  <si>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</si>
  <si>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</si>
  <si>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</si>
  <si>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</si>
  <si>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</si>
  <si>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</si>
  <si>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註：1.包括國內總分支機構及國際金融業務分行資料，不含海外分行及子行；本表已剔除銀行間交易重複計算部分。</t>
    <phoneticPr fontId="4" type="noConversion"/>
  </si>
  <si>
    <t xml:space="preserve">    2.匯率有關契約中「涉及新臺幣交易」金額包括新臺幣對外幣無本金交割遠期外匯交易；「純外幣交易」金額包括外幣保證金交易以遠期</t>
    <phoneticPr fontId="4" type="noConversion"/>
  </si>
  <si>
    <t xml:space="preserve">      契約承作者。</t>
    <phoneticPr fontId="4" type="noConversion"/>
  </si>
  <si>
    <t xml:space="preserve">交  易  幣  別  比  較  </t>
    <phoneticPr fontId="4" type="noConversion"/>
  </si>
  <si>
    <t>交  易  幣  別</t>
    <phoneticPr fontId="4" type="noConversion"/>
  </si>
  <si>
    <t>純外幣交易</t>
    <phoneticPr fontId="4" type="noConversion"/>
  </si>
  <si>
    <t>105年8月</t>
    <phoneticPr fontId="4" type="noConversion"/>
  </si>
  <si>
    <t>金  額</t>
    <phoneticPr fontId="3" type="noConversion"/>
  </si>
  <si>
    <t>比  重</t>
    <phoneticPr fontId="3" type="noConversion"/>
  </si>
  <si>
    <t>105年7月</t>
  </si>
  <si>
    <t>比較增減</t>
    <phoneticPr fontId="4" type="noConversion"/>
  </si>
  <si>
    <t>差  額</t>
    <phoneticPr fontId="3" type="noConversion"/>
  </si>
  <si>
    <t>變動率</t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</si>
  <si>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</si>
  <si>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</si>
  <si>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</si>
  <si>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105年8月</t>
    <phoneticPr fontId="4" type="noConversion"/>
  </si>
  <si>
    <t>比較增減</t>
  </si>
  <si>
    <t>合計</t>
    <phoneticPr fontId="4" type="noConversion"/>
  </si>
  <si>
    <t>比重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</si>
  <si>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</si>
  <si>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</si>
  <si>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</si>
  <si>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3.買入選擇權(Bought Options)</t>
    <phoneticPr fontId="4" type="noConversion"/>
  </si>
  <si>
    <t xml:space="preserve">  (二)交易所(Exchange-traded Contracts)</t>
    <phoneticPr fontId="4" type="noConversion"/>
  </si>
  <si>
    <t xml:space="preserve">    1.期貨-長部位(Futures - Long Positions)</t>
  </si>
  <si>
    <t xml:space="preserve">    2.期貨-短部位(Futures -  Short Positions)</t>
    <phoneticPr fontId="30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</si>
  <si>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</si>
  <si>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1.遠期契約(Outright Forwards)</t>
    <phoneticPr fontId="4" type="noConversion"/>
  </si>
  <si>
    <t xml:space="preserve">    1.期貨-長部位(Futures - Long Positions)</t>
    <phoneticPr fontId="30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</si>
  <si>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</si>
  <si>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</si>
  <si>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小     計(一至四)</t>
    <phoneticPr fontId="4" type="noConversion"/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</si>
  <si>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</si>
  <si>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</si>
  <si>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</si>
  <si>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</si>
  <si>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</si>
  <si>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2.交換(Swaps)</t>
    <phoneticPr fontId="4" type="noConversion"/>
  </si>
  <si>
    <t xml:space="preserve">    3.選擇權(Options)</t>
    <phoneticPr fontId="4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</si>
  <si>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4" type="noConversion"/>
  </si>
  <si>
    <t>註：包括國內總分支機構及國際金融業務分行資料，不含海外分行及子行；本表已剔除銀行間交易重複計算部分。</t>
    <phoneticPr fontId="4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</si>
  <si>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30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</si>
  <si>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</si>
  <si>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</si>
  <si>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</si>
  <si>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</si>
  <si>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</si>
  <si>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</si>
  <si>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</si>
  <si>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</si>
  <si>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</si>
  <si>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</si>
  <si>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</si>
  <si>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</si>
  <si>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</si>
  <si>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</si>
  <si>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</si>
  <si>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</si>
  <si>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</si>
  <si>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</si>
  <si>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</si>
  <si>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</si>
  <si>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</si>
  <si>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</si>
  <si>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</si>
  <si>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</si>
  <si>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</si>
  <si>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</si>
  <si>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</si>
  <si>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</si>
  <si>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</si>
  <si>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</si>
  <si>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</si>
  <si>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</si>
  <si>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</si>
  <si>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</si>
  <si>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</si>
  <si>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</si>
  <si>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</si>
  <si>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</si>
  <si>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</si>
  <si>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</si>
  <si>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</si>
  <si>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</si>
  <si>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</si>
  <si>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</si>
  <si>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</si>
  <si>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</si>
  <si>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</si>
  <si>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</si>
  <si>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</si>
  <si>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</si>
  <si>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</si>
  <si>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</si>
  <si>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</si>
  <si>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</si>
  <si>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</si>
  <si>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</si>
  <si>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</si>
  <si>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</si>
  <si>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</si>
  <si>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</si>
  <si>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</si>
  <si>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</si>
  <si>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</si>
  <si>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</si>
  <si>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</si>
  <si>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</si>
  <si>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</si>
  <si>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</si>
  <si>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</si>
  <si>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</si>
  <si>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</si>
  <si>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</si>
  <si>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</si>
  <si>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</si>
  <si>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</si>
  <si>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</si>
  <si>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</si>
  <si>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</si>
  <si>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</si>
  <si>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97/4</t>
  </si>
  <si>
    <t>105/2</t>
    <phoneticPr fontId="3" type="noConversion"/>
  </si>
  <si>
    <t>97/5</t>
  </si>
  <si>
    <t>105/3</t>
  </si>
  <si>
    <t>97/6</t>
  </si>
  <si>
    <t>105/4</t>
  </si>
  <si>
    <t>97/7</t>
  </si>
  <si>
    <t>105/5</t>
  </si>
  <si>
    <t>105/5</t>
    <phoneticPr fontId="3" type="noConversion"/>
  </si>
  <si>
    <t>97/8</t>
  </si>
  <si>
    <t>105/6</t>
  </si>
  <si>
    <t>97/9</t>
  </si>
  <si>
    <t>105/7</t>
  </si>
  <si>
    <t>97/10</t>
  </si>
  <si>
    <t>105/8</t>
    <phoneticPr fontId="3" type="noConversion"/>
  </si>
  <si>
    <t>97/11</t>
  </si>
  <si>
    <t>97/12</t>
  </si>
  <si>
    <t>98/1</t>
  </si>
  <si>
    <t>98/2</t>
  </si>
  <si>
    <t>98/3</t>
  </si>
  <si>
    <t>98/4</t>
  </si>
  <si>
    <t>98/5</t>
  </si>
  <si>
    <t>98/6</t>
  </si>
  <si>
    <t>98/7</t>
  </si>
  <si>
    <t>98/8</t>
  </si>
  <si>
    <t>98/9</t>
  </si>
  <si>
    <t>98/10</t>
  </si>
  <si>
    <t>98/11</t>
  </si>
  <si>
    <t>99/12</t>
  </si>
  <si>
    <t>100/3</t>
  </si>
  <si>
    <t>100/6</t>
  </si>
  <si>
    <t>100/9</t>
  </si>
  <si>
    <t>100/12</t>
  </si>
  <si>
    <t>101/3</t>
  </si>
  <si>
    <t>101/6</t>
  </si>
  <si>
    <t>101/9</t>
  </si>
  <si>
    <t>101/12</t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</si>
  <si>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2  105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8</t>
    </r>
    <r>
      <rPr>
        <sz val="18"/>
        <rFont val="標楷體"/>
        <family val="4"/>
        <charset val="136"/>
      </rPr>
      <t>月銀行衍生性金融商品交易量內容分析</t>
    </r>
    <phoneticPr fontId="30" type="noConversion"/>
  </si>
  <si>
    <t>幣別</t>
    <phoneticPr fontId="30" type="noConversion"/>
  </si>
  <si>
    <t>商品種類別</t>
  </si>
  <si>
    <t>幣別</t>
  </si>
  <si>
    <t>銀行類別</t>
  </si>
  <si>
    <t>匯率契約</t>
  </si>
  <si>
    <t>本國銀行</t>
    <phoneticPr fontId="30" type="noConversion"/>
  </si>
  <si>
    <t>利率契約</t>
  </si>
  <si>
    <t>涉及新臺幣交易</t>
    <phoneticPr fontId="30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</si>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</sst>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_-* #,##0.00_-;\-* #,##0.00_-;_-* &quot;-&quot;_-;_-@_-"/>
    <numFmt numFmtId="180" formatCode="0.00_ "/>
    <numFmt numFmtId="181" formatCode="#,##0_ "/>
    <numFmt numFmtId="182" formatCode="0.00_);[Red]\(0.00\)"/>
    <numFmt numFmtId="183" formatCode="_(* #,##0_);_(* \-#,##0_);_(* &quot;-&quot;_);_(@_)"/>
    <numFmt numFmtId="184" formatCode="#,##0.00_ "/>
    <numFmt numFmtId="185" formatCode="#,##0_);[Red]\(#,##0\)"/>
  </numFmts>
  <fonts count="45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vertAlign val="superscript"/>
      <sz val="14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vertAlign val="superscript"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trike/>
      <sz val="12"/>
      <name val="Times New Roman"/>
      <family val="1"/>
    </font>
    <font>
      <sz val="9"/>
      <name val="Heiti TC"/>
      <family val="2"/>
    </font>
    <font>
      <b/>
      <vertAlign val="superscript"/>
      <sz val="14"/>
      <name val="標楷體"/>
      <family val="4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7" fillId="0" borderId="31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</cellStyleXfs>
  <cellXfs count="194">
    <xf numFmtId="0" fontId="0" fillId="0" borderId="0" xfId="0"/>
    <xf numFmtId="0" fontId="6" fillId="0" borderId="0" xfId="0" applyFont="1" applyProtection="1"/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2" fontId="5" fillId="0" borderId="0" xfId="1" applyNumberFormat="1" applyFont="1" applyAlignment="1" applyProtection="1">
      <alignment horizontal="centerContinuous"/>
    </xf>
    <xf numFmtId="183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2" fontId="5" fillId="0" borderId="0" xfId="0" applyNumberFormat="1" applyFont="1" applyProtection="1"/>
    <xf numFmtId="183" fontId="6" fillId="0" borderId="0" xfId="2" applyNumberFormat="1" applyFont="1" applyProtection="1">
      <protection hidden="1"/>
    </xf>
    <xf numFmtId="0" fontId="21" fillId="0" borderId="4" xfId="0" applyFont="1" applyBorder="1" applyAlignment="1" applyProtection="1">
      <alignment horizontal="center" vertical="center" shrinkToFit="1"/>
    </xf>
    <xf numFmtId="183" fontId="9" fillId="0" borderId="26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2" xfId="0" applyFont="1" applyBorder="1" applyAlignment="1" applyProtection="1">
      <alignment shrinkToFit="1"/>
    </xf>
    <xf numFmtId="49" fontId="6" fillId="0" borderId="28" xfId="2" applyNumberFormat="1" applyFont="1" applyFill="1" applyBorder="1" applyAlignment="1" applyProtection="1">
      <alignment horizontal="center" vertical="center"/>
      <protection hidden="1"/>
    </xf>
    <xf numFmtId="49" fontId="6" fillId="0" borderId="33" xfId="2" applyNumberFormat="1" applyFont="1" applyBorder="1" applyAlignment="1" applyProtection="1">
      <alignment horizontal="center" vertical="center"/>
      <protection hidden="1"/>
    </xf>
    <xf numFmtId="182" fontId="6" fillId="0" borderId="33" xfId="2" applyNumberFormat="1" applyFont="1" applyBorder="1" applyAlignment="1" applyProtection="1">
      <alignment horizontal="center" vertical="center"/>
      <protection hidden="1"/>
    </xf>
    <xf numFmtId="183" fontId="6" fillId="0" borderId="28" xfId="2" applyNumberFormat="1" applyFont="1" applyBorder="1" applyAlignment="1" applyProtection="1">
      <alignment horizontal="center" vertical="center"/>
      <protection hidden="1"/>
    </xf>
    <xf numFmtId="49" fontId="6" fillId="0" borderId="33" xfId="1" applyNumberFormat="1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183" fontId="6" fillId="0" borderId="10" xfId="0" applyNumberFormat="1" applyFont="1" applyBorder="1" applyAlignment="1" applyProtection="1">
      <alignment horizontal="right" vertical="center"/>
    </xf>
    <xf numFmtId="180" fontId="6" fillId="0" borderId="13" xfId="1" applyNumberFormat="1" applyFont="1" applyBorder="1" applyAlignment="1" applyProtection="1">
      <alignment horizontal="right" vertical="center"/>
      <protection locked="0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2" xfId="0" applyNumberFormat="1" applyFont="1" applyBorder="1" applyAlignment="1" applyProtection="1">
      <alignment horizontal="right" vertical="center"/>
      <protection locked="0"/>
    </xf>
    <xf numFmtId="177" fontId="6" fillId="0" borderId="17" xfId="1" applyNumberFormat="1" applyFont="1" applyBorder="1" applyAlignment="1" applyProtection="1">
      <alignment horizontal="right" vertical="center"/>
      <protection locked="0"/>
    </xf>
    <xf numFmtId="183" fontId="6" fillId="0" borderId="29" xfId="0" applyNumberFormat="1" applyFont="1" applyBorder="1" applyAlignment="1" applyProtection="1">
      <alignment horizontal="right" vertical="center"/>
    </xf>
    <xf numFmtId="180" fontId="6" fillId="0" borderId="17" xfId="1" applyNumberFormat="1" applyFont="1" applyBorder="1" applyAlignment="1" applyProtection="1">
      <alignment horizontal="right" vertical="center"/>
      <protection locked="0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4" xfId="0" applyNumberFormat="1" applyFont="1" applyBorder="1" applyAlignment="1" applyProtection="1">
      <alignment horizontal="right" vertical="center"/>
      <protection locked="0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83" fontId="6" fillId="0" borderId="34" xfId="0" applyNumberFormat="1" applyFont="1" applyBorder="1" applyAlignment="1" applyProtection="1">
      <alignment horizontal="right" vertical="center"/>
    </xf>
    <xf numFmtId="176" fontId="6" fillId="0" borderId="18" xfId="0" applyNumberFormat="1" applyFont="1" applyBorder="1" applyAlignment="1" applyProtection="1">
      <alignment horizontal="right" vertical="center"/>
      <protection locked="0"/>
    </xf>
    <xf numFmtId="177" fontId="6" fillId="0" borderId="18" xfId="1" applyNumberFormat="1" applyFont="1" applyBorder="1" applyAlignment="1" applyProtection="1">
      <alignment horizontal="right" vertical="center"/>
      <protection locked="0"/>
    </xf>
    <xf numFmtId="180" fontId="6" fillId="0" borderId="18" xfId="1" applyNumberFormat="1" applyFont="1" applyBorder="1" applyAlignment="1" applyProtection="1">
      <alignment horizontal="right" vertical="center"/>
      <protection locked="0"/>
    </xf>
    <xf numFmtId="184" fontId="6" fillId="0" borderId="18" xfId="1" applyNumberFormat="1" applyFont="1" applyFill="1" applyBorder="1" applyAlignment="1" applyProtection="1">
      <alignment horizontal="right" vertical="center"/>
      <protection locked="0"/>
    </xf>
    <xf numFmtId="180" fontId="6" fillId="0" borderId="18" xfId="1" applyNumberFormat="1" applyFont="1" applyFill="1" applyBorder="1" applyAlignment="1" applyProtection="1">
      <alignment horizontal="right" vertical="center"/>
      <protection locked="0"/>
    </xf>
    <xf numFmtId="0" fontId="6" fillId="0" borderId="19" xfId="2" applyFont="1" applyBorder="1" applyAlignment="1" applyProtection="1">
      <alignment horizontal="left" vertical="center"/>
      <protection hidden="1"/>
    </xf>
    <xf numFmtId="176" fontId="6" fillId="0" borderId="30" xfId="0" applyNumberFormat="1" applyFont="1" applyBorder="1" applyAlignment="1" applyProtection="1">
      <alignment horizontal="right" vertical="center"/>
      <protection locked="0"/>
    </xf>
    <xf numFmtId="183" fontId="6" fillId="0" borderId="28" xfId="0" applyNumberFormat="1" applyFont="1" applyBorder="1" applyAlignment="1" applyProtection="1">
      <alignment horizontal="right" vertical="center"/>
    </xf>
    <xf numFmtId="183" fontId="6" fillId="0" borderId="32" xfId="0" applyNumberFormat="1" applyFont="1" applyBorder="1" applyAlignment="1" applyProtection="1">
      <alignment horizontal="right" vertical="center"/>
    </xf>
    <xf numFmtId="184" fontId="6" fillId="0" borderId="18" xfId="1" applyNumberFormat="1" applyFont="1" applyBorder="1" applyAlignment="1" applyProtection="1">
      <alignment horizontal="right" vertical="center"/>
      <protection locked="0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41" fontId="6" fillId="0" borderId="18" xfId="1" applyNumberFormat="1" applyFont="1" applyBorder="1" applyAlignment="1" applyProtection="1">
      <alignment horizontal="right" vertical="center"/>
      <protection locked="0"/>
    </xf>
    <xf numFmtId="180" fontId="6" fillId="0" borderId="33" xfId="1" applyNumberFormat="1" applyFont="1" applyBorder="1" applyAlignment="1" applyProtection="1">
      <alignment horizontal="right" vertical="center"/>
      <protection locked="0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0" fontId="16" fillId="0" borderId="9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 shrinkToFit="1"/>
      <protection hidden="1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79" fontId="6" fillId="0" borderId="13" xfId="1" applyNumberFormat="1" applyFont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horizontal="center" vertical="center" wrapText="1"/>
    </xf>
    <xf numFmtId="0" fontId="6" fillId="0" borderId="22" xfId="2" applyFont="1" applyBorder="1" applyAlignment="1" applyProtection="1">
      <alignment horizontal="left" vertical="center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79" fontId="6" fillId="0" borderId="16" xfId="1" applyNumberFormat="1" applyFont="1" applyBorder="1" applyAlignment="1" applyProtection="1">
      <alignment horizontal="right" vertical="center"/>
      <protection locked="0"/>
    </xf>
    <xf numFmtId="183" fontId="6" fillId="0" borderId="18" xfId="0" applyNumberFormat="1" applyFont="1" applyBorder="1" applyAlignment="1" applyProtection="1">
      <alignment horizontal="right" vertical="center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3" fontId="6" fillId="0" borderId="13" xfId="0" applyNumberFormat="1" applyFont="1" applyBorder="1" applyAlignment="1" applyProtection="1">
      <alignment horizontal="right" vertical="center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41" fontId="6" fillId="0" borderId="17" xfId="1" applyNumberFormat="1" applyFont="1" applyBorder="1" applyAlignment="1" applyProtection="1">
      <alignment horizontal="right" vertical="center"/>
      <protection locked="0"/>
    </xf>
    <xf numFmtId="0" fontId="6" fillId="0" borderId="24" xfId="2" applyFont="1" applyBorder="1" applyAlignment="1" applyProtection="1">
      <alignment horizontal="left" vertical="center"/>
      <protection hidden="1"/>
    </xf>
    <xf numFmtId="0" fontId="15" fillId="0" borderId="9" xfId="2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2" fontId="5" fillId="0" borderId="0" xfId="1" applyNumberFormat="1" applyFont="1" applyProtection="1"/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5" fontId="8" fillId="0" borderId="0" xfId="3" applyNumberFormat="1" applyFont="1" applyFill="1" applyBorder="1" applyAlignment="1">
      <alignment horizontal="right"/>
    </xf>
    <xf numFmtId="185" fontId="8" fillId="0" borderId="39" xfId="3" applyNumberFormat="1" applyFont="1" applyFill="1" applyBorder="1" applyAlignment="1">
      <alignment horizontal="right"/>
    </xf>
    <xf numFmtId="0" fontId="8" fillId="0" borderId="0" xfId="3" applyFont="1" applyFill="1" applyBorder="1"/>
    <xf numFmtId="185" fontId="8" fillId="0" borderId="0" xfId="3" applyNumberFormat="1" applyFont="1" applyFill="1" applyBorder="1" applyAlignment="1">
      <alignment horizontal="right" vertical="center"/>
    </xf>
    <xf numFmtId="49" fontId="35" fillId="0" borderId="0" xfId="3" applyNumberFormat="1" applyFont="1" applyFill="1" applyBorder="1" applyAlignment="1">
      <alignment vertical="center"/>
    </xf>
    <xf numFmtId="185" fontId="35" fillId="0" borderId="0" xfId="3" applyNumberFormat="1" applyFont="1" applyFill="1" applyBorder="1" applyAlignment="1">
      <alignment horizontal="right" vertical="center"/>
    </xf>
    <xf numFmtId="185" fontId="35" fillId="0" borderId="0" xfId="3" applyNumberFormat="1" applyFont="1" applyFill="1" applyBorder="1" applyAlignment="1">
      <alignment horizontal="right"/>
    </xf>
    <xf numFmtId="185" fontId="35" fillId="0" borderId="39" xfId="3" applyNumberFormat="1" applyFont="1" applyFill="1" applyBorder="1" applyAlignment="1">
      <alignment horizontal="right"/>
    </xf>
    <xf numFmtId="178" fontId="8" fillId="0" borderId="0" xfId="3" applyNumberFormat="1" applyFont="1" applyFill="1" applyBorder="1" applyAlignment="1" applyProtection="1">
      <alignment horizontal="right" vertical="center"/>
      <protection locked="0"/>
    </xf>
    <xf numFmtId="178" fontId="8" fillId="0" borderId="39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36" fillId="2" borderId="0" xfId="3" applyFont="1" applyFill="1" applyBorder="1"/>
    <xf numFmtId="0" fontId="8" fillId="2" borderId="0" xfId="3" applyFont="1" applyFill="1" applyBorder="1"/>
    <xf numFmtId="178" fontId="8" fillId="2" borderId="0" xfId="3" applyNumberFormat="1" applyFont="1" applyFill="1" applyBorder="1" applyAlignment="1" applyProtection="1">
      <alignment horizontal="right" vertical="center"/>
      <protection locked="0"/>
    </xf>
    <xf numFmtId="185" fontId="8" fillId="2" borderId="0" xfId="3" applyNumberFormat="1" applyFont="1" applyFill="1" applyBorder="1" applyAlignment="1">
      <alignment horizontal="right"/>
    </xf>
    <xf numFmtId="185" fontId="8" fillId="2" borderId="39" xfId="3" applyNumberFormat="1" applyFont="1" applyFill="1" applyBorder="1" applyAlignment="1">
      <alignment horizontal="right"/>
    </xf>
    <xf numFmtId="49" fontId="35" fillId="2" borderId="0" xfId="3" applyNumberFormat="1" applyFont="1" applyFill="1" applyBorder="1" applyAlignment="1">
      <alignment vertical="center"/>
    </xf>
    <xf numFmtId="185" fontId="35" fillId="2" borderId="0" xfId="3" applyNumberFormat="1" applyFont="1" applyFill="1" applyBorder="1" applyAlignment="1">
      <alignment horizontal="right" vertical="center"/>
    </xf>
    <xf numFmtId="185" fontId="35" fillId="2" borderId="0" xfId="3" applyNumberFormat="1" applyFont="1" applyFill="1" applyBorder="1" applyAlignment="1">
      <alignment horizontal="right"/>
    </xf>
    <xf numFmtId="185" fontId="35" fillId="2" borderId="39" xfId="3" applyNumberFormat="1" applyFont="1" applyFill="1" applyBorder="1" applyAlignment="1">
      <alignment horizontal="right"/>
    </xf>
    <xf numFmtId="0" fontId="37" fillId="0" borderId="0" xfId="3" applyFont="1" applyFill="1" applyBorder="1"/>
    <xf numFmtId="0" fontId="38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180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3" fillId="0" borderId="9" xfId="2" applyFont="1" applyFill="1" applyBorder="1" applyAlignment="1" applyProtection="1">
      <alignment horizontal="left" vertical="center"/>
      <protection hidden="1"/>
    </xf>
    <xf numFmtId="176" fontId="15" fillId="0" borderId="10" xfId="0" applyNumberFormat="1" applyFont="1" applyFill="1" applyBorder="1" applyAlignment="1" applyProtection="1">
      <alignment horizontal="right" vertical="center"/>
      <protection locked="0"/>
    </xf>
    <xf numFmtId="176" fontId="15" fillId="0" borderId="11" xfId="0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177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6" fontId="9" fillId="0" borderId="17" xfId="0" applyNumberFormat="1" applyFont="1" applyFill="1" applyBorder="1" applyAlignment="1" applyProtection="1">
      <alignment horizontal="right" vertical="center"/>
      <protection locked="0"/>
    </xf>
    <xf numFmtId="177" fontId="9" fillId="0" borderId="18" xfId="1" applyNumberFormat="1" applyFont="1" applyFill="1" applyBorder="1" applyAlignment="1" applyProtection="1">
      <alignment horizontal="right" vertical="center"/>
      <protection locked="0"/>
    </xf>
    <xf numFmtId="0" fontId="6" fillId="0" borderId="19" xfId="2" applyFont="1" applyFill="1" applyBorder="1" applyAlignment="1" applyProtection="1">
      <alignment horizontal="left" vertical="center"/>
      <protection hidden="1"/>
    </xf>
    <xf numFmtId="176" fontId="9" fillId="0" borderId="20" xfId="0" applyNumberFormat="1" applyFont="1" applyFill="1" applyBorder="1" applyAlignment="1" applyProtection="1">
      <alignment horizontal="right" vertical="center"/>
      <protection locked="0"/>
    </xf>
    <xf numFmtId="0" fontId="16" fillId="0" borderId="9" xfId="2" applyFont="1" applyFill="1" applyBorder="1" applyAlignment="1" applyProtection="1">
      <alignment horizontal="left" vertical="center"/>
      <protection hidden="1"/>
    </xf>
    <xf numFmtId="0" fontId="6" fillId="0" borderId="21" xfId="2" applyFont="1" applyFill="1" applyBorder="1" applyAlignment="1" applyProtection="1">
      <alignment horizontal="left" vertical="center"/>
      <protection hidden="1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41" fontId="9" fillId="0" borderId="18" xfId="1" applyNumberFormat="1" applyFont="1" applyFill="1" applyBorder="1" applyAlignment="1" applyProtection="1">
      <alignment vertical="center"/>
      <protection locked="0"/>
    </xf>
    <xf numFmtId="0" fontId="15" fillId="0" borderId="9" xfId="2" applyFont="1" applyFill="1" applyBorder="1" applyAlignment="1" applyProtection="1">
      <alignment horizontal="center" vertical="center" shrinkToFit="1"/>
      <protection hidden="1"/>
    </xf>
    <xf numFmtId="0" fontId="16" fillId="0" borderId="9" xfId="2" applyFont="1" applyFill="1" applyBorder="1" applyAlignment="1" applyProtection="1">
      <alignment horizontal="left" vertical="center" shrinkToFit="1"/>
      <protection hidden="1"/>
    </xf>
    <xf numFmtId="179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22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41" fontId="9" fillId="0" borderId="18" xfId="1" applyNumberFormat="1" applyFont="1" applyFill="1" applyBorder="1" applyAlignment="1" applyProtection="1">
      <alignment horizontal="right" vertical="center"/>
      <protection locked="0"/>
    </xf>
    <xf numFmtId="0" fontId="1" fillId="0" borderId="22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3" xfId="0" applyNumberFormat="1" applyFont="1" applyFill="1" applyBorder="1" applyAlignment="1" applyProtection="1">
      <alignment horizontal="right" vertical="center"/>
      <protection locked="0"/>
    </xf>
    <xf numFmtId="0" fontId="1" fillId="0" borderId="24" xfId="2" applyFont="1" applyFill="1" applyBorder="1" applyAlignment="1" applyProtection="1">
      <alignment horizontal="left" vertical="center" shrinkToFit="1"/>
      <protection hidden="1"/>
    </xf>
    <xf numFmtId="176" fontId="9" fillId="0" borderId="25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176" fontId="20" fillId="0" borderId="15" xfId="0" applyNumberFormat="1" applyFont="1" applyFill="1" applyBorder="1" applyAlignment="1">
      <alignment horizontal="center" vertical="center"/>
    </xf>
    <xf numFmtId="176" fontId="21" fillId="0" borderId="23" xfId="0" applyNumberFormat="1" applyFont="1" applyFill="1" applyBorder="1" applyProtection="1"/>
    <xf numFmtId="176" fontId="21" fillId="0" borderId="18" xfId="0" applyNumberFormat="1" applyFont="1" applyFill="1" applyBorder="1" applyProtection="1"/>
    <xf numFmtId="180" fontId="21" fillId="0" borderId="23" xfId="0" applyNumberFormat="1" applyFont="1" applyFill="1" applyBorder="1" applyProtection="1"/>
    <xf numFmtId="180" fontId="21" fillId="0" borderId="18" xfId="0" applyNumberFormat="1" applyFont="1" applyFill="1" applyBorder="1" applyProtection="1"/>
    <xf numFmtId="176" fontId="20" fillId="0" borderId="20" xfId="0" applyNumberFormat="1" applyFont="1" applyFill="1" applyBorder="1" applyAlignment="1">
      <alignment horizontal="center" vertical="center"/>
    </xf>
    <xf numFmtId="0" fontId="20" fillId="0" borderId="23" xfId="0" applyFont="1" applyFill="1" applyBorder="1" applyAlignment="1" applyProtection="1">
      <alignment horizontal="center" vertical="center"/>
    </xf>
    <xf numFmtId="181" fontId="21" fillId="0" borderId="23" xfId="0" applyNumberFormat="1" applyFont="1" applyFill="1" applyBorder="1" applyProtection="1"/>
    <xf numFmtId="181" fontId="21" fillId="0" borderId="18" xfId="0" applyNumberFormat="1" applyFont="1" applyFill="1" applyBorder="1" applyProtection="1"/>
    <xf numFmtId="0" fontId="20" fillId="0" borderId="25" xfId="0" applyFont="1" applyFill="1" applyBorder="1" applyAlignment="1" applyProtection="1">
      <alignment horizontal="center" vertical="center"/>
    </xf>
    <xf numFmtId="180" fontId="21" fillId="0" borderId="25" xfId="0" applyNumberFormat="1" applyFont="1" applyFill="1" applyBorder="1" applyProtection="1"/>
    <xf numFmtId="180" fontId="21" fillId="0" borderId="1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81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19" fillId="0" borderId="26" xfId="0" applyFont="1" applyFill="1" applyBorder="1" applyAlignment="1" applyProtection="1">
      <alignment horizontal="center" vertical="center"/>
    </xf>
    <xf numFmtId="0" fontId="19" fillId="0" borderId="27" xfId="0" applyFont="1" applyFill="1" applyBorder="1" applyAlignment="1" applyProtection="1">
      <alignment horizontal="center" vertical="center"/>
    </xf>
    <xf numFmtId="0" fontId="19" fillId="0" borderId="28" xfId="0" applyFont="1" applyFill="1" applyBorder="1" applyAlignment="1" applyProtection="1">
      <alignment horizontal="center" vertical="center"/>
    </xf>
    <xf numFmtId="0" fontId="19" fillId="0" borderId="29" xfId="0" applyFont="1" applyFill="1" applyBorder="1" applyAlignment="1" applyProtection="1">
      <alignment horizontal="center" vertical="center"/>
    </xf>
    <xf numFmtId="0" fontId="22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32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655148379593672E-2"/>
          <c:y val="0.12124278364862318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'附圖1 '!$AH$2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1"/>
              <c:layout/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7819929185634799E-2"/>
                  <c:y val="-2.2805017103762829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0232675771370764E-2"/>
                  <c:y val="-1.9004180919802355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2826301056175741E-2"/>
                  <c:y val="-2.6780769625215084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1.1380880121396054E-2"/>
                  <c:y val="7.6016723679209423E-3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1.6439049064238747E-2"/>
                  <c:y val="-2.0904599011782592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3.6703974849724194E-2"/>
                  <c:y val="-6.3034515765124144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2.4090801034343905E-2"/>
                  <c:y val="-4.5872428030432517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2.5290745143958768E-2"/>
                  <c:y val="0.21094625857058633"/>
                </c:manualLayout>
              </c:layout>
              <c:tx>
                <c:rich>
                  <a:bodyPr/>
                  <a:lstStyle/>
                  <a:p>
                    <a:pPr algn="ctr" rtl="0">
                      <a:defRPr lang="zh-TW" alt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zh-TW" alt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rPr>
                      <a:t>9,957 </a:t>
                    </a:r>
                    <a:endParaRPr lang="en-US" altLang="en-US"/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3.1613663818824862E-2"/>
                  <c:y val="-4.0171078470473388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1.8968133535660091E-2"/>
                  <c:y val="-1.9004180919802355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9800651073883785E-2"/>
                  <c:y val="-7.078196990933297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3.6968576709796672E-3"/>
                  <c:y val="1.3506994693680656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0"/>
              <c:layout>
                <c:manualLayout>
                  <c:x val="-3.8200862600123231E-2"/>
                  <c:y val="-3.666184273999035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3"/>
              <c:layout>
                <c:manualLayout>
                  <c:x val="-2.4645717806531114E-2"/>
                  <c:y val="-2.315484804630969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'!$AN$3:$AN$46</c:f>
              <c:strCache>
                <c:ptCount val="43"/>
                <c:pt idx="1">
                  <c:v>102/2</c:v>
                </c:pt>
                <c:pt idx="4">
                  <c:v>102/5</c:v>
                </c:pt>
                <c:pt idx="7">
                  <c:v>102/8</c:v>
                </c:pt>
                <c:pt idx="10">
                  <c:v>102/11</c:v>
                </c:pt>
                <c:pt idx="13">
                  <c:v>103/2</c:v>
                </c:pt>
                <c:pt idx="16">
                  <c:v>103/5</c:v>
                </c:pt>
                <c:pt idx="19">
                  <c:v>103/8</c:v>
                </c:pt>
                <c:pt idx="22">
                  <c:v>103/11</c:v>
                </c:pt>
                <c:pt idx="25">
                  <c:v>104/2</c:v>
                </c:pt>
                <c:pt idx="27">
                  <c:v>104/5</c:v>
                </c:pt>
                <c:pt idx="30">
                  <c:v>104/8</c:v>
                </c:pt>
                <c:pt idx="33">
                  <c:v>104/11</c:v>
                </c:pt>
                <c:pt idx="36">
                  <c:v>105/2</c:v>
                </c:pt>
                <c:pt idx="39">
                  <c:v>105/5</c:v>
                </c:pt>
                <c:pt idx="42">
                  <c:v>105/8</c:v>
                </c:pt>
              </c:strCache>
            </c:strRef>
          </c:cat>
          <c:val>
            <c:numRef>
              <c:f>'附圖1 '!$AK$3:$AK$46</c:f>
              <c:numCache>
                <c:formatCode>#,##0_);[Red]\(#,##0\)</c:formatCode>
                <c:ptCount val="43"/>
                <c:pt idx="0">
                  <c:v>12523.956</c:v>
                </c:pt>
                <c:pt idx="1">
                  <c:v>9020.1149999999998</c:v>
                </c:pt>
                <c:pt idx="2">
                  <c:v>11713.699000000001</c:v>
                </c:pt>
                <c:pt idx="3">
                  <c:v>11768.561</c:v>
                </c:pt>
                <c:pt idx="4">
                  <c:v>14520.916999999999</c:v>
                </c:pt>
                <c:pt idx="5">
                  <c:v>11715.532999999999</c:v>
                </c:pt>
                <c:pt idx="6">
                  <c:v>12890.504000000001</c:v>
                </c:pt>
                <c:pt idx="7">
                  <c:v>12695.43</c:v>
                </c:pt>
                <c:pt idx="8">
                  <c:v>11656.347</c:v>
                </c:pt>
                <c:pt idx="9">
                  <c:v>11903.546</c:v>
                </c:pt>
                <c:pt idx="10">
                  <c:v>11487.523999999999</c:v>
                </c:pt>
                <c:pt idx="11">
                  <c:v>10888.924999999999</c:v>
                </c:pt>
                <c:pt idx="12">
                  <c:v>17205.163</c:v>
                </c:pt>
                <c:pt idx="13">
                  <c:v>13659.581</c:v>
                </c:pt>
                <c:pt idx="14">
                  <c:v>14599.945</c:v>
                </c:pt>
                <c:pt idx="15">
                  <c:v>13973.264999999999</c:v>
                </c:pt>
                <c:pt idx="16">
                  <c:v>12020.441999999999</c:v>
                </c:pt>
                <c:pt idx="17">
                  <c:v>11432.368</c:v>
                </c:pt>
                <c:pt idx="18">
                  <c:v>12755.431</c:v>
                </c:pt>
                <c:pt idx="19">
                  <c:v>12013.19</c:v>
                </c:pt>
                <c:pt idx="20">
                  <c:v>14535.39</c:v>
                </c:pt>
                <c:pt idx="21">
                  <c:v>13986.038</c:v>
                </c:pt>
                <c:pt idx="22">
                  <c:v>12828.289000000001</c:v>
                </c:pt>
                <c:pt idx="23">
                  <c:v>13239.672</c:v>
                </c:pt>
                <c:pt idx="24">
                  <c:v>15149.333000000001</c:v>
                </c:pt>
                <c:pt idx="25">
                  <c:v>9956.7710000000006</c:v>
                </c:pt>
                <c:pt idx="26">
                  <c:v>14340.477999999999</c:v>
                </c:pt>
                <c:pt idx="27">
                  <c:v>13881.805</c:v>
                </c:pt>
                <c:pt idx="28">
                  <c:v>14408.177</c:v>
                </c:pt>
                <c:pt idx="29">
                  <c:v>16289.603999999999</c:v>
                </c:pt>
                <c:pt idx="30">
                  <c:v>16054.540999999999</c:v>
                </c:pt>
                <c:pt idx="31">
                  <c:v>13411.941000000001</c:v>
                </c:pt>
                <c:pt idx="32">
                  <c:v>13160.733</c:v>
                </c:pt>
                <c:pt idx="33">
                  <c:v>11892.248</c:v>
                </c:pt>
                <c:pt idx="34">
                  <c:v>13723.92</c:v>
                </c:pt>
                <c:pt idx="35">
                  <c:v>15057.259</c:v>
                </c:pt>
                <c:pt idx="36">
                  <c:v>10309.36</c:v>
                </c:pt>
                <c:pt idx="37">
                  <c:v>13953.181</c:v>
                </c:pt>
                <c:pt idx="38">
                  <c:v>12325.602999999999</c:v>
                </c:pt>
                <c:pt idx="39">
                  <c:v>13012</c:v>
                </c:pt>
                <c:pt idx="40">
                  <c:v>13540</c:v>
                </c:pt>
                <c:pt idx="41">
                  <c:v>12689</c:v>
                </c:pt>
                <c:pt idx="42">
                  <c:v>13599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'附圖1 '!$AI$2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1"/>
              <c:layout>
                <c:manualLayout>
                  <c:x val="-2.2761760242792108E-2"/>
                  <c:y val="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3.3098034649550506E-3"/>
                  <c:y val="-2.295079974626905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1581255670213131E-2"/>
                  <c:y val="3.04942055904372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7819969823550245E-2"/>
                  <c:y val="2.86518454368312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2.4026302478502782E-2"/>
                  <c:y val="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2.9084471421345473E-2"/>
                  <c:y val="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2.6555386949924126E-2"/>
                  <c:y val="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2.6555386949924126E-2"/>
                  <c:y val="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>
                <c:manualLayout>
                  <c:x val="-2.2761760242792108E-2"/>
                  <c:y val="3.040668947168383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2.5323183955055437E-2"/>
                  <c:y val="2.482202749258368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3.8104220336598313E-2"/>
                  <c:y val="3.499466329371635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4026302478502782E-2"/>
                  <c:y val="2.470543519574313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-2.2181146025878003E-2"/>
                  <c:y val="3.2802701398938733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0"/>
              <c:layout>
                <c:manualLayout>
                  <c:x val="-1.8484288354898338E-2"/>
                  <c:y val="3.280270139893873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3"/>
              <c:layout>
                <c:manualLayout>
                  <c:x val="0"/>
                  <c:y val="-2.315484804630969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'!$AN$3:$AN$46</c:f>
              <c:strCache>
                <c:ptCount val="43"/>
                <c:pt idx="1">
                  <c:v>102/2</c:v>
                </c:pt>
                <c:pt idx="4">
                  <c:v>102/5</c:v>
                </c:pt>
                <c:pt idx="7">
                  <c:v>102/8</c:v>
                </c:pt>
                <c:pt idx="10">
                  <c:v>102/11</c:v>
                </c:pt>
                <c:pt idx="13">
                  <c:v>103/2</c:v>
                </c:pt>
                <c:pt idx="16">
                  <c:v>103/5</c:v>
                </c:pt>
                <c:pt idx="19">
                  <c:v>103/8</c:v>
                </c:pt>
                <c:pt idx="22">
                  <c:v>103/11</c:v>
                </c:pt>
                <c:pt idx="25">
                  <c:v>104/2</c:v>
                </c:pt>
                <c:pt idx="27">
                  <c:v>104/5</c:v>
                </c:pt>
                <c:pt idx="30">
                  <c:v>104/8</c:v>
                </c:pt>
                <c:pt idx="33">
                  <c:v>104/11</c:v>
                </c:pt>
                <c:pt idx="36">
                  <c:v>105/2</c:v>
                </c:pt>
                <c:pt idx="39">
                  <c:v>105/5</c:v>
                </c:pt>
                <c:pt idx="42">
                  <c:v>105/8</c:v>
                </c:pt>
              </c:strCache>
            </c:strRef>
          </c:cat>
          <c:val>
            <c:numRef>
              <c:f>'附圖1 '!$AL$3:$AL$46</c:f>
              <c:numCache>
                <c:formatCode>#,##0_);[Red]\(#,##0\)</c:formatCode>
                <c:ptCount val="43"/>
                <c:pt idx="0">
                  <c:v>11373.880999999999</c:v>
                </c:pt>
                <c:pt idx="1">
                  <c:v>8459.5949999999993</c:v>
                </c:pt>
                <c:pt idx="2">
                  <c:v>10776.315000000001</c:v>
                </c:pt>
                <c:pt idx="3">
                  <c:v>10728.918</c:v>
                </c:pt>
                <c:pt idx="4">
                  <c:v>13192.471</c:v>
                </c:pt>
                <c:pt idx="5">
                  <c:v>10698.044</c:v>
                </c:pt>
                <c:pt idx="6">
                  <c:v>11883.155000000001</c:v>
                </c:pt>
                <c:pt idx="7">
                  <c:v>11689.761</c:v>
                </c:pt>
                <c:pt idx="8">
                  <c:v>10727.91</c:v>
                </c:pt>
                <c:pt idx="9">
                  <c:v>11067.561</c:v>
                </c:pt>
                <c:pt idx="10">
                  <c:v>10741.008</c:v>
                </c:pt>
                <c:pt idx="11">
                  <c:v>10162.942999999999</c:v>
                </c:pt>
                <c:pt idx="12">
                  <c:v>16306.9</c:v>
                </c:pt>
                <c:pt idx="13">
                  <c:v>12781.739</c:v>
                </c:pt>
                <c:pt idx="14">
                  <c:v>13114.019</c:v>
                </c:pt>
                <c:pt idx="15">
                  <c:v>12679.575999999999</c:v>
                </c:pt>
                <c:pt idx="16">
                  <c:v>10624.448</c:v>
                </c:pt>
                <c:pt idx="17">
                  <c:v>10364.627</c:v>
                </c:pt>
                <c:pt idx="18">
                  <c:v>11467.656000000001</c:v>
                </c:pt>
                <c:pt idx="19">
                  <c:v>11016.323</c:v>
                </c:pt>
                <c:pt idx="20">
                  <c:v>13367.321</c:v>
                </c:pt>
                <c:pt idx="21">
                  <c:v>12836.457</c:v>
                </c:pt>
                <c:pt idx="22">
                  <c:v>12047.414000000001</c:v>
                </c:pt>
                <c:pt idx="23">
                  <c:v>12483.62</c:v>
                </c:pt>
                <c:pt idx="24">
                  <c:v>14134.245999999999</c:v>
                </c:pt>
                <c:pt idx="25">
                  <c:v>9383.1489999999994</c:v>
                </c:pt>
                <c:pt idx="26">
                  <c:v>13514.628000000001</c:v>
                </c:pt>
                <c:pt idx="27">
                  <c:v>12778.061</c:v>
                </c:pt>
                <c:pt idx="28">
                  <c:v>13369.029</c:v>
                </c:pt>
                <c:pt idx="29">
                  <c:v>15260.742</c:v>
                </c:pt>
                <c:pt idx="30">
                  <c:v>14640.31</c:v>
                </c:pt>
                <c:pt idx="31">
                  <c:v>12407.145</c:v>
                </c:pt>
                <c:pt idx="32">
                  <c:v>12085.445</c:v>
                </c:pt>
                <c:pt idx="33">
                  <c:v>10928.33</c:v>
                </c:pt>
                <c:pt idx="34">
                  <c:v>12592.200999999999</c:v>
                </c:pt>
                <c:pt idx="35">
                  <c:v>13383.339</c:v>
                </c:pt>
                <c:pt idx="36">
                  <c:v>9413.5869999999995</c:v>
                </c:pt>
                <c:pt idx="37">
                  <c:v>12408.257</c:v>
                </c:pt>
                <c:pt idx="38">
                  <c:v>11245.394</c:v>
                </c:pt>
                <c:pt idx="39">
                  <c:v>11751</c:v>
                </c:pt>
                <c:pt idx="40">
                  <c:v>12248</c:v>
                </c:pt>
                <c:pt idx="41">
                  <c:v>11495</c:v>
                </c:pt>
                <c:pt idx="42">
                  <c:v>12140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'附圖1 '!$AJ$2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1"/>
              <c:layout>
                <c:manualLayout>
                  <c:x val="-1.64390490642387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0232675771370764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7703591299949417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0232675771370716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1.8968133535660091E-2"/>
                  <c:y val="-2.660585328772329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2.0232675771370764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1.64390490642387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>
                <c:manualLayout>
                  <c:x val="-1.770359129994941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1.8968133535660184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1.8968133535660091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1497218007081438E-2"/>
                  <c:y val="-2.660585328772329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-2.2181146025878003E-2"/>
                  <c:y val="-2.7013989387361312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0"/>
              <c:layout>
                <c:manualLayout>
                  <c:x val="-2.7110289587184228E-2"/>
                  <c:y val="-2.315484804630969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3"/>
              <c:layout>
                <c:manualLayout>
                  <c:x val="-2.2181146025878003E-2"/>
                  <c:y val="-2.315484804630969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'!$AN$3:$AN$46</c:f>
              <c:strCache>
                <c:ptCount val="43"/>
                <c:pt idx="1">
                  <c:v>102/2</c:v>
                </c:pt>
                <c:pt idx="4">
                  <c:v>102/5</c:v>
                </c:pt>
                <c:pt idx="7">
                  <c:v>102/8</c:v>
                </c:pt>
                <c:pt idx="10">
                  <c:v>102/11</c:v>
                </c:pt>
                <c:pt idx="13">
                  <c:v>103/2</c:v>
                </c:pt>
                <c:pt idx="16">
                  <c:v>103/5</c:v>
                </c:pt>
                <c:pt idx="19">
                  <c:v>103/8</c:v>
                </c:pt>
                <c:pt idx="22">
                  <c:v>103/11</c:v>
                </c:pt>
                <c:pt idx="25">
                  <c:v>104/2</c:v>
                </c:pt>
                <c:pt idx="27">
                  <c:v>104/5</c:v>
                </c:pt>
                <c:pt idx="30">
                  <c:v>104/8</c:v>
                </c:pt>
                <c:pt idx="33">
                  <c:v>104/11</c:v>
                </c:pt>
                <c:pt idx="36">
                  <c:v>105/2</c:v>
                </c:pt>
                <c:pt idx="39">
                  <c:v>105/5</c:v>
                </c:pt>
                <c:pt idx="42">
                  <c:v>105/8</c:v>
                </c:pt>
              </c:strCache>
            </c:strRef>
          </c:cat>
          <c:val>
            <c:numRef>
              <c:f>'附圖1 '!$AM$3:$AM$46</c:f>
              <c:numCache>
                <c:formatCode>#,##0_);[Red]\(#,##0\)</c:formatCode>
                <c:ptCount val="43"/>
                <c:pt idx="0">
                  <c:v>704.02099999999996</c:v>
                </c:pt>
                <c:pt idx="1">
                  <c:v>347.74099999999999</c:v>
                </c:pt>
                <c:pt idx="2">
                  <c:v>606.02599999999995</c:v>
                </c:pt>
                <c:pt idx="3">
                  <c:v>652.39300000000003</c:v>
                </c:pt>
                <c:pt idx="4">
                  <c:v>841.32399999999996</c:v>
                </c:pt>
                <c:pt idx="5">
                  <c:v>649.55899999999997</c:v>
                </c:pt>
                <c:pt idx="6">
                  <c:v>550.85699999999997</c:v>
                </c:pt>
                <c:pt idx="7">
                  <c:v>619.49400000000003</c:v>
                </c:pt>
                <c:pt idx="8">
                  <c:v>547.76599999999996</c:v>
                </c:pt>
                <c:pt idx="9">
                  <c:v>486.34</c:v>
                </c:pt>
                <c:pt idx="10">
                  <c:v>399.18700000000001</c:v>
                </c:pt>
                <c:pt idx="11">
                  <c:v>347.45400000000001</c:v>
                </c:pt>
                <c:pt idx="12">
                  <c:v>500.67500000000001</c:v>
                </c:pt>
                <c:pt idx="13">
                  <c:v>441.20699999999999</c:v>
                </c:pt>
                <c:pt idx="14">
                  <c:v>771.17899999999997</c:v>
                </c:pt>
                <c:pt idx="15">
                  <c:v>605.39400000000001</c:v>
                </c:pt>
                <c:pt idx="16">
                  <c:v>748.47199999999998</c:v>
                </c:pt>
                <c:pt idx="17">
                  <c:v>620.04700000000003</c:v>
                </c:pt>
                <c:pt idx="18">
                  <c:v>700.96600000000001</c:v>
                </c:pt>
                <c:pt idx="19">
                  <c:v>529.47699999999998</c:v>
                </c:pt>
                <c:pt idx="20">
                  <c:v>672.33799999999997</c:v>
                </c:pt>
                <c:pt idx="21">
                  <c:v>640.59699999999998</c:v>
                </c:pt>
                <c:pt idx="22">
                  <c:v>441.53699999999998</c:v>
                </c:pt>
                <c:pt idx="23">
                  <c:v>288.851</c:v>
                </c:pt>
                <c:pt idx="24">
                  <c:v>523.03399999999999</c:v>
                </c:pt>
                <c:pt idx="25">
                  <c:v>316.33800000000002</c:v>
                </c:pt>
                <c:pt idx="26">
                  <c:v>475.40300000000002</c:v>
                </c:pt>
                <c:pt idx="27">
                  <c:v>761.50800000000004</c:v>
                </c:pt>
                <c:pt idx="28">
                  <c:v>610.36199999999997</c:v>
                </c:pt>
                <c:pt idx="29">
                  <c:v>612.32100000000003</c:v>
                </c:pt>
                <c:pt idx="30">
                  <c:v>964.87599999999998</c:v>
                </c:pt>
                <c:pt idx="31">
                  <c:v>563.23900000000003</c:v>
                </c:pt>
                <c:pt idx="32">
                  <c:v>719.44399999999996</c:v>
                </c:pt>
                <c:pt idx="33">
                  <c:v>588.1</c:v>
                </c:pt>
                <c:pt idx="34">
                  <c:v>626.75199999999995</c:v>
                </c:pt>
                <c:pt idx="35">
                  <c:v>1113.615</c:v>
                </c:pt>
                <c:pt idx="36">
                  <c:v>674.68499999999995</c:v>
                </c:pt>
                <c:pt idx="37">
                  <c:v>1138.152</c:v>
                </c:pt>
                <c:pt idx="38">
                  <c:v>716.53</c:v>
                </c:pt>
                <c:pt idx="39">
                  <c:v>938.85500000000002</c:v>
                </c:pt>
                <c:pt idx="40">
                  <c:v>986</c:v>
                </c:pt>
                <c:pt idx="41">
                  <c:v>862</c:v>
                </c:pt>
                <c:pt idx="42">
                  <c:v>1069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064192"/>
        <c:axId val="93082368"/>
      </c:lineChart>
      <c:catAx>
        <c:axId val="930641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3082368"/>
        <c:crossesAt val="0"/>
        <c:auto val="1"/>
        <c:lblAlgn val="ctr"/>
        <c:lblOffset val="100"/>
        <c:tickMarkSkip val="1"/>
        <c:noMultiLvlLbl val="1"/>
      </c:catAx>
      <c:valAx>
        <c:axId val="93082368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80243171486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3064192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04066543438078"/>
          <c:y val="1.1577424023154847E-2"/>
          <c:w val="0.6756007393715342"/>
          <c:h val="5.4992764109985527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373833479148441"/>
          <c:y val="8.2967721140120645E-2"/>
          <c:w val="0.64178258967629043"/>
          <c:h val="0.8106727448542616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1.3153381208059653E-2"/>
                  <c:y val="-0.28152706127251337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56.18% 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337241474257342E-2"/>
                  <c:y val="0.36058715720879719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43.82% 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附圖2!$AM$3:$AM$4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附圖2!$AN$3:$AN$4</c:f>
              <c:numCache>
                <c:formatCode>0.00_ </c:formatCode>
                <c:ptCount val="2"/>
                <c:pt idx="0">
                  <c:v>56.181434566578183</c:v>
                </c:pt>
                <c:pt idx="1">
                  <c:v>43.81856543342181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339071409177302"/>
          <c:y val="9.0821147356580423E-2"/>
          <c:w val="0.64080477871300578"/>
          <c:h val="0.84469720830350759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4.1426658915957655E-2"/>
                  <c:y val="-0.21550419100838203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70.02 %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9067272631189474E-2"/>
                  <c:y val="0.3544616600344313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29.98%</a:t>
                    </a:r>
                    <a:endParaRPr lang="zh-TW" altLang="en-US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附圖2!$AP$3:$AP$4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附圖2!$AQ$3:$AQ$4</c:f>
              <c:numCache>
                <c:formatCode>0.00_ </c:formatCode>
                <c:ptCount val="2"/>
                <c:pt idx="0">
                  <c:v>70.021350734624576</c:v>
                </c:pt>
                <c:pt idx="1">
                  <c:v>29.978649265375417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printSettings>
    <c:headerFooter/>
    <c:pageMargins b="1" l="0.75" r="0.75" t="1" header="0.5" footer="0.5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66675</xdr:rowOff>
    </xdr:from>
    <xdr:to>
      <xdr:col>13</xdr:col>
      <xdr:colOff>647700</xdr:colOff>
      <xdr:row>27</xdr:row>
      <xdr:rowOff>209550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2</xdr:row>
      <xdr:rowOff>66675</xdr:rowOff>
    </xdr:from>
    <xdr:to>
      <xdr:col>8</xdr:col>
      <xdr:colOff>171450</xdr:colOff>
      <xdr:row>21</xdr:row>
      <xdr:rowOff>219075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457200</xdr:colOff>
      <xdr:row>24</xdr:row>
      <xdr:rowOff>66675</xdr:rowOff>
    </xdr:from>
    <xdr:to>
      <xdr:col>8</xdr:col>
      <xdr:colOff>190500</xdr:colOff>
      <xdr:row>45</xdr:row>
      <xdr:rowOff>95250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0.80541</cdr:x>
      <cdr:y>0.61853</cdr:y>
    </cdr:from>
    <cdr:to>
      <cdr:x>0.80541</cdr:x>
      <cdr:y>0.85991</cdr:y>
    </cdr:to>
    <cdr:cxnSp macro="">
      <cdr:nvCxnSpPr>
        <cdr:cNvPr id="3" name="直線接點 2"/>
        <cdr:cNvCxnSpPr/>
      </cdr:nvCxnSpPr>
      <cdr:spPr>
        <a:xfrm xmlns:a="http://schemas.openxmlformats.org/drawingml/2006/main">
          <a:off x="4533900" y="2733675"/>
          <a:ext cx="0" cy="106680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0.14552</cdr:x>
      <cdr:y>0.18966</cdr:y>
    </cdr:from>
    <cdr:to>
      <cdr:x>0.22335</cdr:x>
      <cdr:y>0.29526</cdr:y>
    </cdr:to>
    <cdr:cxnSp macro="">
      <cdr:nvCxnSpPr>
        <cdr:cNvPr id="7" name="直線接點 6"/>
        <cdr:cNvCxnSpPr/>
      </cdr:nvCxnSpPr>
      <cdr:spPr>
        <a:xfrm xmlns:a="http://schemas.openxmlformats.org/drawingml/2006/main">
          <a:off x="819150" y="838200"/>
          <a:ext cx="438150" cy="466725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0.14094</cdr:x>
      <cdr:y>0.27097</cdr:y>
    </cdr:from>
    <cdr:to>
      <cdr:x>0.22819</cdr:x>
      <cdr:y>0.33118</cdr:y>
    </cdr:to>
    <cdr:cxnSp macro="">
      <cdr:nvCxnSpPr>
        <cdr:cNvPr id="3" name="直線接點 2"/>
        <cdr:cNvCxnSpPr/>
      </cdr:nvCxnSpPr>
      <cdr:spPr>
        <a:xfrm xmlns:a="http://schemas.openxmlformats.org/drawingml/2006/main" flipH="1" flipV="1">
          <a:off x="800100" y="1200150"/>
          <a:ext cx="495300" cy="26670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0.80537</cdr:x>
      <cdr:y>0.67957</cdr:y>
    </cdr:from>
    <cdr:to>
      <cdr:x>0.80705</cdr:x>
      <cdr:y>0.82366</cdr:y>
    </cdr:to>
    <cdr:cxnSp macro="">
      <cdr:nvCxnSpPr>
        <cdr:cNvPr id="5" name="直線接點 4"/>
        <cdr:cNvCxnSpPr/>
      </cdr:nvCxnSpPr>
      <cdr:spPr>
        <a:xfrm xmlns:a="http://schemas.openxmlformats.org/drawingml/2006/main" flipH="1">
          <a:off x="4572000" y="3009900"/>
          <a:ext cx="9525" cy="638175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508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 "/>
      <sheetName val="圖2分布圖"/>
      <sheetName val="封面"/>
      <sheetName val="表1彙總表(值) "/>
      <sheetName val="彙總表2(比較)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"/>
      <sheetName val="表5銀行別 (排序)"/>
      <sheetName val="表6NDF，保證金"/>
      <sheetName val="表7銀行別NDF"/>
      <sheetName val="T7-S"/>
      <sheetName val="表7銀行別NDF (排序)"/>
      <sheetName val="表310501銀行別增減"/>
      <sheetName val="工作表3"/>
      <sheetName val="選擇權趨勢圖"/>
      <sheetName val="工作表1"/>
      <sheetName val="人民幣  七 (2)"/>
    </sheetNames>
    <sheetDataSet>
      <sheetData sheetId="0"/>
      <sheetData sheetId="1"/>
      <sheetData sheetId="2"/>
      <sheetData sheetId="3">
        <row r="2">
          <cell r="A2" t="str">
            <v>105年8月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E7">
            <v>7.86</v>
          </cell>
        </row>
        <row r="18">
          <cell r="E18">
            <v>89.27</v>
          </cell>
        </row>
        <row r="30">
          <cell r="E30">
            <v>2.76</v>
          </cell>
        </row>
        <row r="33">
          <cell r="E33">
            <v>0.1</v>
          </cell>
        </row>
        <row r="37">
          <cell r="E37">
            <v>0.01</v>
          </cell>
        </row>
        <row r="59">
          <cell r="C59">
            <v>43.81856543342181</v>
          </cell>
          <cell r="D59">
            <v>56.181434566578183</v>
          </cell>
        </row>
      </sheetData>
      <sheetData sheetId="13"/>
      <sheetData sheetId="14">
        <row r="2">
          <cell r="Q2" t="str">
            <v>總交易量</v>
          </cell>
        </row>
      </sheetData>
      <sheetData sheetId="15">
        <row r="3">
          <cell r="M3" t="str">
            <v>純外幣交易</v>
          </cell>
        </row>
      </sheetData>
      <sheetData sheetId="16"/>
      <sheetData sheetId="17"/>
      <sheetData sheetId="18"/>
      <sheetData sheetId="19">
        <row r="50">
          <cell r="O50">
            <v>70.021350734624576</v>
          </cell>
        </row>
        <row r="86">
          <cell r="O86">
            <v>29.978649265375417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65"/>
  <sheetViews>
    <sheetView tabSelected="1" view="pageBreakPreview" topLeftCell="A2" zoomScale="90" zoomScaleNormal="85" zoomScaleSheetLayoutView="90" zoomScalePageLayoutView="85" workbookViewId="0">
      <selection activeCell="A5" sqref="A5"/>
    </sheetView>
  </sheetViews>
  <sheetFormatPr defaultColWidth="8.90625" defaultRowHeight="16.2"/>
  <cols>
    <col min="1" max="1" width="48.453125" style="111" customWidth="1"/>
    <col min="2" max="2" width="17.36328125" style="112" customWidth="1"/>
    <col min="3" max="3" width="20.1796875" style="112" customWidth="1"/>
    <col min="4" max="4" width="18.08984375" style="112" customWidth="1"/>
    <col min="5" max="5" width="16.81640625" style="176" customWidth="1"/>
    <col min="6" max="16384" width="8.90625" style="110"/>
  </cols>
  <sheetData>
    <row r="1" spans="1:5" ht="30.6">
      <c r="A1" s="182" t="s">
        <v>0</v>
      </c>
      <c r="B1" s="182"/>
      <c r="C1" s="182"/>
      <c r="D1" s="182"/>
      <c r="E1" s="182"/>
    </row>
    <row r="2" spans="1:5" ht="31.2" customHeight="1">
      <c r="A2" s="183" t="s">
        <v>1</v>
      </c>
      <c r="B2" s="183"/>
      <c r="C2" s="183"/>
      <c r="D2" s="183"/>
      <c r="E2" s="183"/>
    </row>
    <row r="3" spans="1:5" ht="19.8">
      <c r="A3" s="184" t="str">
        <f>'[1]匯率(店)'!A2</f>
        <v>105年8月</v>
      </c>
      <c r="B3" s="184"/>
      <c r="C3" s="184"/>
      <c r="D3" s="184"/>
      <c r="E3" s="184"/>
    </row>
    <row r="4" spans="1:5" ht="18" thickBot="1">
      <c r="D4" s="185" t="s">
        <v>5</v>
      </c>
      <c r="E4" s="185"/>
    </row>
    <row r="5" spans="1:5" s="118" customFormat="1" ht="39" customHeight="1">
      <c r="A5" s="113" t="s">
        <v>6</v>
      </c>
      <c r="B5" s="114" t="s">
        <v>7</v>
      </c>
      <c r="C5" s="115"/>
      <c r="D5" s="116"/>
      <c r="E5" s="117"/>
    </row>
    <row r="6" spans="1:5" s="118" customFormat="1" ht="24.75" customHeight="1" thickBot="1">
      <c r="A6" s="119"/>
      <c r="B6" s="120" t="s">
        <v>2</v>
      </c>
      <c r="C6" s="121" t="s">
        <v>3</v>
      </c>
      <c r="D6" s="121" t="s">
        <v>4</v>
      </c>
      <c r="E6" s="122" t="s">
        <v>8</v>
      </c>
    </row>
    <row r="7" spans="1:5" s="118" customFormat="1" ht="28.2" customHeight="1" thickBot="1">
      <c r="A7" s="123" t="s">
        <v>9</v>
      </c>
      <c r="B7" s="124">
        <v>188880</v>
      </c>
      <c r="C7" s="125">
        <v>880063</v>
      </c>
      <c r="D7" s="126">
        <v>1068943</v>
      </c>
      <c r="E7" s="127">
        <v>7.86</v>
      </c>
    </row>
    <row r="8" spans="1:5" s="118" customFormat="1" ht="28.2" customHeight="1">
      <c r="A8" s="128" t="s">
        <v>10</v>
      </c>
      <c r="B8" s="129">
        <v>188880</v>
      </c>
      <c r="C8" s="129">
        <v>150742</v>
      </c>
      <c r="D8" s="129">
        <v>339622</v>
      </c>
      <c r="E8" s="130">
        <v>2.5</v>
      </c>
    </row>
    <row r="9" spans="1:5" s="118" customFormat="1" ht="24" hidden="1" customHeight="1">
      <c r="A9" s="128" t="s">
        <v>11</v>
      </c>
      <c r="B9" s="129">
        <v>0</v>
      </c>
      <c r="C9" s="129">
        <v>0</v>
      </c>
      <c r="D9" s="129">
        <v>0</v>
      </c>
      <c r="E9" s="131">
        <v>0</v>
      </c>
    </row>
    <row r="10" spans="1:5" s="118" customFormat="1" ht="24" hidden="1" customHeight="1">
      <c r="A10" s="128" t="s">
        <v>12</v>
      </c>
      <c r="B10" s="129">
        <v>185638</v>
      </c>
      <c r="C10" s="129">
        <v>140735</v>
      </c>
      <c r="D10" s="129">
        <v>326373</v>
      </c>
      <c r="E10" s="132">
        <v>2.4</v>
      </c>
    </row>
    <row r="11" spans="1:5" s="118" customFormat="1" ht="24" hidden="1" customHeight="1">
      <c r="A11" s="128" t="s">
        <v>13</v>
      </c>
      <c r="B11" s="129">
        <v>304</v>
      </c>
      <c r="C11" s="129">
        <v>2410</v>
      </c>
      <c r="D11" s="129">
        <v>2714</v>
      </c>
      <c r="E11" s="132">
        <v>0.02</v>
      </c>
    </row>
    <row r="12" spans="1:5" s="118" customFormat="1" ht="24" hidden="1" customHeight="1">
      <c r="A12" s="128" t="s">
        <v>14</v>
      </c>
      <c r="B12" s="129">
        <v>2938</v>
      </c>
      <c r="C12" s="129">
        <v>7597</v>
      </c>
      <c r="D12" s="129">
        <v>10535</v>
      </c>
      <c r="E12" s="132">
        <v>0.08</v>
      </c>
    </row>
    <row r="13" spans="1:5" s="118" customFormat="1" ht="25.2" customHeight="1" thickBot="1">
      <c r="A13" s="128" t="s">
        <v>15</v>
      </c>
      <c r="B13" s="129">
        <v>0</v>
      </c>
      <c r="C13" s="129">
        <v>729321</v>
      </c>
      <c r="D13" s="129">
        <v>729321</v>
      </c>
      <c r="E13" s="132">
        <v>5.36</v>
      </c>
    </row>
    <row r="14" spans="1:5" s="118" customFormat="1" ht="24" hidden="1" customHeight="1">
      <c r="A14" s="128" t="s">
        <v>16</v>
      </c>
      <c r="B14" s="129">
        <v>0</v>
      </c>
      <c r="C14" s="129">
        <v>335750</v>
      </c>
      <c r="D14" s="129">
        <v>335750</v>
      </c>
      <c r="E14" s="132">
        <v>2.4700000000000002</v>
      </c>
    </row>
    <row r="15" spans="1:5" s="118" customFormat="1" ht="24" hidden="1" customHeight="1">
      <c r="A15" s="128" t="s">
        <v>17</v>
      </c>
      <c r="B15" s="129">
        <v>0</v>
      </c>
      <c r="C15" s="129">
        <v>393571</v>
      </c>
      <c r="D15" s="129">
        <v>393571</v>
      </c>
      <c r="E15" s="132">
        <v>2.89</v>
      </c>
    </row>
    <row r="16" spans="1:5" s="118" customFormat="1" ht="24" hidden="1" customHeight="1">
      <c r="A16" s="128" t="s">
        <v>18</v>
      </c>
      <c r="B16" s="129">
        <v>0</v>
      </c>
      <c r="C16" s="129">
        <v>0</v>
      </c>
      <c r="D16" s="129">
        <v>0</v>
      </c>
      <c r="E16" s="129">
        <v>0</v>
      </c>
    </row>
    <row r="17" spans="1:5" s="118" customFormat="1" ht="24" hidden="1" customHeight="1">
      <c r="A17" s="133" t="s">
        <v>19</v>
      </c>
      <c r="B17" s="134">
        <v>0</v>
      </c>
      <c r="C17" s="134">
        <v>0</v>
      </c>
      <c r="D17" s="134">
        <v>0</v>
      </c>
      <c r="E17" s="134">
        <v>0</v>
      </c>
    </row>
    <row r="18" spans="1:5" s="118" customFormat="1" ht="30" customHeight="1" thickBot="1">
      <c r="A18" s="135" t="s">
        <v>20</v>
      </c>
      <c r="B18" s="124">
        <v>5399086</v>
      </c>
      <c r="C18" s="125">
        <v>6740452</v>
      </c>
      <c r="D18" s="126">
        <v>12139538</v>
      </c>
      <c r="E18" s="127">
        <v>89.27</v>
      </c>
    </row>
    <row r="19" spans="1:5" s="118" customFormat="1" ht="30" customHeight="1">
      <c r="A19" s="136" t="s">
        <v>21</v>
      </c>
      <c r="B19" s="129">
        <v>5399086</v>
      </c>
      <c r="C19" s="129">
        <v>6591581</v>
      </c>
      <c r="D19" s="129">
        <v>11990667</v>
      </c>
      <c r="E19" s="132">
        <v>88.17</v>
      </c>
    </row>
    <row r="20" spans="1:5" s="118" customFormat="1" ht="24" hidden="1" customHeight="1">
      <c r="A20" s="128" t="s">
        <v>22</v>
      </c>
      <c r="B20" s="129">
        <v>246095</v>
      </c>
      <c r="C20" s="129">
        <v>1015866</v>
      </c>
      <c r="D20" s="129">
        <v>1261961</v>
      </c>
      <c r="E20" s="132">
        <v>9.2799999999999994</v>
      </c>
    </row>
    <row r="21" spans="1:5" s="118" customFormat="1" ht="24" hidden="1" customHeight="1">
      <c r="A21" s="128" t="s">
        <v>23</v>
      </c>
      <c r="B21" s="129">
        <v>5022781</v>
      </c>
      <c r="C21" s="129">
        <v>4771495</v>
      </c>
      <c r="D21" s="129">
        <v>9794276</v>
      </c>
      <c r="E21" s="132">
        <v>72.02</v>
      </c>
    </row>
    <row r="22" spans="1:5" s="118" customFormat="1" ht="24" hidden="1" customHeight="1">
      <c r="A22" s="128" t="s">
        <v>24</v>
      </c>
      <c r="B22" s="129">
        <v>50078</v>
      </c>
      <c r="C22" s="129">
        <v>4714</v>
      </c>
      <c r="D22" s="129">
        <v>54792</v>
      </c>
      <c r="E22" s="132">
        <v>0.4</v>
      </c>
    </row>
    <row r="23" spans="1:5" s="118" customFormat="1" ht="24" hidden="1" customHeight="1">
      <c r="A23" s="128" t="s">
        <v>25</v>
      </c>
      <c r="B23" s="129">
        <v>40101</v>
      </c>
      <c r="C23" s="129">
        <v>403879</v>
      </c>
      <c r="D23" s="129">
        <v>443980</v>
      </c>
      <c r="E23" s="132">
        <v>3.27</v>
      </c>
    </row>
    <row r="24" spans="1:5" s="118" customFormat="1" ht="24" hidden="1" customHeight="1">
      <c r="A24" s="128" t="s">
        <v>26</v>
      </c>
      <c r="B24" s="129">
        <v>40031</v>
      </c>
      <c r="C24" s="129">
        <v>395627</v>
      </c>
      <c r="D24" s="129">
        <v>435658</v>
      </c>
      <c r="E24" s="132">
        <v>3.2</v>
      </c>
    </row>
    <row r="25" spans="1:5" s="118" customFormat="1" ht="26.4" customHeight="1" thickBot="1">
      <c r="A25" s="128" t="s">
        <v>27</v>
      </c>
      <c r="B25" s="129">
        <v>0</v>
      </c>
      <c r="C25" s="129">
        <v>148871</v>
      </c>
      <c r="D25" s="129">
        <v>148871</v>
      </c>
      <c r="E25" s="132">
        <v>1.1000000000000001</v>
      </c>
    </row>
    <row r="26" spans="1:5" s="118" customFormat="1" ht="24" hidden="1" customHeight="1">
      <c r="A26" s="128" t="s">
        <v>28</v>
      </c>
      <c r="B26" s="129">
        <v>0</v>
      </c>
      <c r="C26" s="129">
        <v>39561</v>
      </c>
      <c r="D26" s="129">
        <v>39561</v>
      </c>
      <c r="E26" s="132">
        <v>0.28999999999999998</v>
      </c>
    </row>
    <row r="27" spans="1:5" s="118" customFormat="1" ht="24" hidden="1" customHeight="1">
      <c r="A27" s="128" t="s">
        <v>29</v>
      </c>
      <c r="B27" s="129">
        <v>0</v>
      </c>
      <c r="C27" s="129">
        <v>38243</v>
      </c>
      <c r="D27" s="129">
        <v>38243</v>
      </c>
      <c r="E27" s="132">
        <v>0.28000000000000003</v>
      </c>
    </row>
    <row r="28" spans="1:5" s="118" customFormat="1" ht="24" hidden="1" customHeight="1">
      <c r="A28" s="128" t="s">
        <v>13</v>
      </c>
      <c r="B28" s="129">
        <v>0</v>
      </c>
      <c r="C28" s="129">
        <v>36335</v>
      </c>
      <c r="D28" s="129">
        <v>36335</v>
      </c>
      <c r="E28" s="132">
        <v>0.27</v>
      </c>
    </row>
    <row r="29" spans="1:5" s="118" customFormat="1" ht="24" hidden="1" customHeight="1">
      <c r="A29" s="133" t="s">
        <v>14</v>
      </c>
      <c r="B29" s="134">
        <v>0</v>
      </c>
      <c r="C29" s="134">
        <v>34732</v>
      </c>
      <c r="D29" s="134">
        <v>34732</v>
      </c>
      <c r="E29" s="132">
        <v>0.26</v>
      </c>
    </row>
    <row r="30" spans="1:5" s="118" customFormat="1" ht="30" customHeight="1" thickBot="1">
      <c r="A30" s="135" t="s">
        <v>30</v>
      </c>
      <c r="B30" s="126">
        <v>370317</v>
      </c>
      <c r="C30" s="126">
        <v>5614</v>
      </c>
      <c r="D30" s="126">
        <v>375931</v>
      </c>
      <c r="E30" s="127">
        <v>2.76</v>
      </c>
    </row>
    <row r="31" spans="1:5" s="118" customFormat="1" ht="30" customHeight="1">
      <c r="A31" s="137" t="s">
        <v>31</v>
      </c>
      <c r="B31" s="129">
        <v>301</v>
      </c>
      <c r="C31" s="129">
        <v>349</v>
      </c>
      <c r="D31" s="129">
        <v>650</v>
      </c>
      <c r="E31" s="138">
        <v>0</v>
      </c>
    </row>
    <row r="32" spans="1:5" s="118" customFormat="1" ht="30" customHeight="1" thickBot="1">
      <c r="A32" s="133" t="s">
        <v>32</v>
      </c>
      <c r="B32" s="134">
        <v>370016</v>
      </c>
      <c r="C32" s="134">
        <v>5265</v>
      </c>
      <c r="D32" s="134">
        <v>375281</v>
      </c>
      <c r="E32" s="132">
        <v>2.76</v>
      </c>
    </row>
    <row r="33" spans="1:5" s="118" customFormat="1" ht="30" customHeight="1" thickBot="1">
      <c r="A33" s="135" t="s">
        <v>33</v>
      </c>
      <c r="B33" s="126">
        <v>747</v>
      </c>
      <c r="C33" s="126">
        <v>12793</v>
      </c>
      <c r="D33" s="126">
        <v>13540</v>
      </c>
      <c r="E33" s="127">
        <v>0.1</v>
      </c>
    </row>
    <row r="34" spans="1:5" s="118" customFormat="1" ht="30" customHeight="1">
      <c r="A34" s="137" t="s">
        <v>34</v>
      </c>
      <c r="B34" s="129">
        <v>0</v>
      </c>
      <c r="C34" s="129">
        <v>9936</v>
      </c>
      <c r="D34" s="129">
        <v>9936</v>
      </c>
      <c r="E34" s="132">
        <v>7.0000000000000007E-2</v>
      </c>
    </row>
    <row r="35" spans="1:5" s="118" customFormat="1" ht="30" customHeight="1" thickBot="1">
      <c r="A35" s="133" t="s">
        <v>32</v>
      </c>
      <c r="B35" s="134">
        <v>747</v>
      </c>
      <c r="C35" s="134">
        <v>2857</v>
      </c>
      <c r="D35" s="134">
        <v>3604</v>
      </c>
      <c r="E35" s="132">
        <v>0.03</v>
      </c>
    </row>
    <row r="36" spans="1:5" s="118" customFormat="1" ht="30" customHeight="1" thickBot="1">
      <c r="A36" s="139" t="s">
        <v>35</v>
      </c>
      <c r="B36" s="126">
        <v>5959030</v>
      </c>
      <c r="C36" s="126">
        <v>7638922</v>
      </c>
      <c r="D36" s="126">
        <v>13597952</v>
      </c>
      <c r="E36" s="127">
        <v>99.99</v>
      </c>
    </row>
    <row r="37" spans="1:5" s="118" customFormat="1" ht="30" customHeight="1" thickBot="1">
      <c r="A37" s="140" t="s">
        <v>36</v>
      </c>
      <c r="B37" s="126">
        <v>0</v>
      </c>
      <c r="C37" s="126">
        <v>1375</v>
      </c>
      <c r="D37" s="126">
        <v>1375</v>
      </c>
      <c r="E37" s="141">
        <v>0.01</v>
      </c>
    </row>
    <row r="38" spans="1:5" s="118" customFormat="1" ht="24" hidden="1" customHeight="1">
      <c r="A38" s="142" t="s">
        <v>37</v>
      </c>
      <c r="B38" s="129">
        <v>0</v>
      </c>
      <c r="C38" s="129">
        <v>1375</v>
      </c>
      <c r="D38" s="129">
        <v>1375</v>
      </c>
      <c r="E38" s="132">
        <v>0.01</v>
      </c>
    </row>
    <row r="39" spans="1:5" s="118" customFormat="1" ht="24" hidden="1" customHeight="1">
      <c r="A39" s="143" t="s">
        <v>38</v>
      </c>
      <c r="B39" s="129">
        <v>0</v>
      </c>
      <c r="C39" s="129">
        <v>0</v>
      </c>
      <c r="D39" s="129">
        <v>0</v>
      </c>
      <c r="E39" s="144">
        <v>0</v>
      </c>
    </row>
    <row r="40" spans="1:5" s="118" customFormat="1" ht="24" hidden="1" customHeight="1">
      <c r="A40" s="128" t="s">
        <v>39</v>
      </c>
      <c r="B40" s="129">
        <v>0</v>
      </c>
      <c r="C40" s="129">
        <v>0</v>
      </c>
      <c r="D40" s="129">
        <v>0</v>
      </c>
      <c r="E40" s="144">
        <v>0</v>
      </c>
    </row>
    <row r="41" spans="1:5" s="118" customFormat="1" ht="24" hidden="1" customHeight="1">
      <c r="A41" s="145" t="s">
        <v>40</v>
      </c>
      <c r="B41" s="134">
        <v>0</v>
      </c>
      <c r="C41" s="134">
        <v>0</v>
      </c>
      <c r="D41" s="134">
        <v>0</v>
      </c>
      <c r="E41" s="144">
        <v>0</v>
      </c>
    </row>
    <row r="42" spans="1:5" s="118" customFormat="1" ht="30" customHeight="1" thickBot="1">
      <c r="A42" s="140" t="s">
        <v>41</v>
      </c>
      <c r="B42" s="146">
        <v>0</v>
      </c>
      <c r="C42" s="146">
        <v>0</v>
      </c>
      <c r="D42" s="146">
        <v>0</v>
      </c>
      <c r="E42" s="147">
        <v>0</v>
      </c>
    </row>
    <row r="43" spans="1:5" s="118" customFormat="1" ht="24" hidden="1" customHeight="1">
      <c r="A43" s="148" t="s">
        <v>42</v>
      </c>
      <c r="B43" s="129">
        <v>0</v>
      </c>
      <c r="C43" s="129">
        <v>0</v>
      </c>
      <c r="D43" s="129">
        <v>0</v>
      </c>
      <c r="E43" s="144">
        <v>0</v>
      </c>
    </row>
    <row r="44" spans="1:5" s="118" customFormat="1" ht="24" hidden="1" customHeight="1">
      <c r="A44" s="149" t="s">
        <v>43</v>
      </c>
      <c r="B44" s="150">
        <v>0</v>
      </c>
      <c r="C44" s="150">
        <v>0</v>
      </c>
      <c r="D44" s="150">
        <v>0</v>
      </c>
      <c r="E44" s="144">
        <v>0</v>
      </c>
    </row>
    <row r="45" spans="1:5" s="118" customFormat="1" ht="24" hidden="1" customHeight="1">
      <c r="A45" s="151" t="s">
        <v>44</v>
      </c>
      <c r="B45" s="152">
        <v>0</v>
      </c>
      <c r="C45" s="152">
        <v>0</v>
      </c>
      <c r="D45" s="152">
        <v>0</v>
      </c>
      <c r="E45" s="144">
        <v>0</v>
      </c>
    </row>
    <row r="46" spans="1:5" s="118" customFormat="1" ht="30" customHeight="1" thickBot="1">
      <c r="A46" s="139" t="s">
        <v>45</v>
      </c>
      <c r="B46" s="126">
        <v>5959030</v>
      </c>
      <c r="C46" s="126">
        <v>7640297</v>
      </c>
      <c r="D46" s="126">
        <v>13599327</v>
      </c>
      <c r="E46" s="127">
        <v>100</v>
      </c>
    </row>
    <row r="47" spans="1:5" ht="21" customHeight="1">
      <c r="A47" s="111" t="s">
        <v>46</v>
      </c>
      <c r="B47" s="153"/>
      <c r="C47" s="153"/>
      <c r="D47" s="153"/>
      <c r="E47" s="154"/>
    </row>
    <row r="48" spans="1:5" ht="15.6" customHeight="1">
      <c r="A48" s="155" t="s">
        <v>47</v>
      </c>
      <c r="B48" s="155"/>
      <c r="C48" s="155"/>
      <c r="D48" s="155"/>
      <c r="E48" s="155"/>
    </row>
    <row r="49" spans="1:5" ht="19.95" customHeight="1">
      <c r="A49" s="155" t="s">
        <v>48</v>
      </c>
      <c r="B49" s="155"/>
      <c r="C49" s="155"/>
      <c r="D49" s="155"/>
      <c r="E49" s="155"/>
    </row>
    <row r="50" spans="1:5">
      <c r="A50" s="155"/>
      <c r="B50" s="155"/>
      <c r="C50" s="155"/>
      <c r="D50" s="155"/>
      <c r="E50" s="155"/>
    </row>
    <row r="51" spans="1:5">
      <c r="A51" s="155"/>
      <c r="B51" s="155"/>
      <c r="C51" s="155"/>
      <c r="D51" s="155"/>
      <c r="E51" s="155"/>
    </row>
    <row r="52" spans="1:5">
      <c r="A52" s="155"/>
      <c r="B52" s="155"/>
      <c r="C52" s="155"/>
      <c r="D52" s="155"/>
      <c r="E52" s="155"/>
    </row>
    <row r="53" spans="1:5">
      <c r="A53" s="155"/>
      <c r="B53" s="155"/>
      <c r="C53" s="155"/>
      <c r="D53" s="155"/>
      <c r="E53" s="155"/>
    </row>
    <row r="54" spans="1:5">
      <c r="A54" s="110"/>
      <c r="B54" s="155"/>
      <c r="C54" s="155"/>
      <c r="D54" s="155"/>
      <c r="E54" s="155"/>
    </row>
    <row r="55" spans="1:5" ht="28.2">
      <c r="A55" s="183" t="s">
        <v>49</v>
      </c>
      <c r="B55" s="183"/>
      <c r="C55" s="183"/>
      <c r="D55" s="183"/>
      <c r="E55" s="183"/>
    </row>
    <row r="56" spans="1:5" ht="28.8" thickBot="1">
      <c r="A56" s="110"/>
      <c r="B56" s="156"/>
      <c r="C56" s="156"/>
      <c r="D56" s="185" t="s">
        <v>5</v>
      </c>
      <c r="E56" s="185"/>
    </row>
    <row r="57" spans="1:5" ht="41.4" customHeight="1">
      <c r="A57" s="177" t="s">
        <v>50</v>
      </c>
      <c r="B57" s="178"/>
      <c r="C57" s="157" t="s">
        <v>2</v>
      </c>
      <c r="D57" s="158" t="s">
        <v>51</v>
      </c>
      <c r="E57" s="159" t="s">
        <v>4</v>
      </c>
    </row>
    <row r="58" spans="1:5" ht="35.4" customHeight="1">
      <c r="A58" s="179" t="s">
        <v>52</v>
      </c>
      <c r="B58" s="160" t="s">
        <v>53</v>
      </c>
      <c r="C58" s="161">
        <f>B46</f>
        <v>5959030</v>
      </c>
      <c r="D58" s="161">
        <f>C46</f>
        <v>7640297</v>
      </c>
      <c r="E58" s="162">
        <f>C58+D58</f>
        <v>13599327</v>
      </c>
    </row>
    <row r="59" spans="1:5" ht="35.4" customHeight="1">
      <c r="A59" s="180"/>
      <c r="B59" s="160" t="s">
        <v>54</v>
      </c>
      <c r="C59" s="163">
        <f>(C58/$E$58)*100</f>
        <v>43.81856543342181</v>
      </c>
      <c r="D59" s="163">
        <f>(D58/$E$58)*100</f>
        <v>56.181434566578183</v>
      </c>
      <c r="E59" s="164">
        <f>(E58/$E$58)*100</f>
        <v>100</v>
      </c>
    </row>
    <row r="60" spans="1:5" ht="35.4" customHeight="1">
      <c r="A60" s="179" t="s">
        <v>55</v>
      </c>
      <c r="B60" s="160" t="s">
        <v>53</v>
      </c>
      <c r="C60" s="161">
        <v>5942231</v>
      </c>
      <c r="D60" s="161">
        <v>6746461</v>
      </c>
      <c r="E60" s="162">
        <v>12688692</v>
      </c>
    </row>
    <row r="61" spans="1:5" ht="35.4" customHeight="1">
      <c r="A61" s="180"/>
      <c r="B61" s="165" t="s">
        <v>54</v>
      </c>
      <c r="C61" s="163">
        <v>46.830918427210619</v>
      </c>
      <c r="D61" s="163">
        <v>53.169081572789381</v>
      </c>
      <c r="E61" s="164">
        <v>100</v>
      </c>
    </row>
    <row r="62" spans="1:5" ht="35.4" customHeight="1">
      <c r="A62" s="179" t="s">
        <v>56</v>
      </c>
      <c r="B62" s="166" t="s">
        <v>57</v>
      </c>
      <c r="C62" s="167">
        <f>C58-C60</f>
        <v>16799</v>
      </c>
      <c r="D62" s="167">
        <f>D58-D60</f>
        <v>893836</v>
      </c>
      <c r="E62" s="168">
        <f>E58-E60</f>
        <v>910635</v>
      </c>
    </row>
    <row r="63" spans="1:5" ht="35.4" customHeight="1" thickBot="1">
      <c r="A63" s="181"/>
      <c r="B63" s="169" t="s">
        <v>58</v>
      </c>
      <c r="C63" s="170">
        <f>(C62/C60)*100</f>
        <v>0.28270526675923574</v>
      </c>
      <c r="D63" s="170">
        <f>(D62/D60)*100</f>
        <v>13.248961196099703</v>
      </c>
      <c r="E63" s="171">
        <f>(E62/E60)*100</f>
        <v>7.1767444587669083</v>
      </c>
    </row>
    <row r="64" spans="1:5" ht="16.95" customHeight="1">
      <c r="A64" s="110"/>
      <c r="B64" s="172"/>
      <c r="C64" s="172"/>
      <c r="D64" s="172"/>
      <c r="E64" s="172"/>
    </row>
    <row r="65" spans="1:5" ht="32.4" customHeight="1">
      <c r="A65" s="173"/>
      <c r="B65" s="174"/>
      <c r="C65" s="174"/>
      <c r="D65" s="174"/>
      <c r="E65" s="175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zoomScaleNormal="85" zoomScaleSheetLayoutView="100" zoomScalePageLayoutView="85" workbookViewId="0">
      <selection activeCell="A5" sqref="A5"/>
    </sheetView>
  </sheetViews>
  <sheetFormatPr defaultColWidth="8.90625" defaultRowHeight="16.2"/>
  <cols>
    <col min="1" max="1" width="51.81640625" style="7" customWidth="1"/>
    <col min="2" max="2" width="13.6328125" style="8" customWidth="1"/>
    <col min="3" max="3" width="11" style="8" customWidth="1"/>
    <col min="4" max="4" width="13.08984375" style="9" customWidth="1"/>
    <col min="5" max="5" width="10.81640625" style="75" customWidth="1"/>
    <col min="6" max="6" width="13.36328125" style="6" customWidth="1"/>
    <col min="7" max="7" width="10.90625" style="1" customWidth="1"/>
    <col min="8" max="16384" width="8.90625" style="1"/>
  </cols>
  <sheetData>
    <row r="1" spans="1:7" ht="30.6">
      <c r="A1" s="186" t="s">
        <v>59</v>
      </c>
      <c r="B1" s="186"/>
      <c r="C1" s="186"/>
      <c r="D1" s="186"/>
      <c r="E1" s="186"/>
      <c r="F1" s="186"/>
      <c r="G1" s="186"/>
    </row>
    <row r="2" spans="1:7">
      <c r="A2" s="187"/>
      <c r="B2" s="187"/>
      <c r="C2" s="187"/>
      <c r="D2" s="187"/>
      <c r="E2" s="187"/>
      <c r="F2" s="187"/>
      <c r="G2" s="187"/>
    </row>
    <row r="3" spans="1:7">
      <c r="A3" s="2"/>
      <c r="B3" s="3"/>
      <c r="C3" s="3"/>
      <c r="D3" s="4"/>
      <c r="E3" s="5"/>
    </row>
    <row r="4" spans="1:7" ht="16.8" thickBot="1">
      <c r="E4" s="10"/>
      <c r="F4" s="11" t="s">
        <v>60</v>
      </c>
    </row>
    <row r="5" spans="1:7" s="15" customFormat="1" ht="22.2">
      <c r="A5" s="12" t="s">
        <v>61</v>
      </c>
      <c r="B5" s="188" t="s">
        <v>62</v>
      </c>
      <c r="C5" s="189"/>
      <c r="D5" s="188" t="s">
        <v>55</v>
      </c>
      <c r="E5" s="189"/>
      <c r="F5" s="13" t="s">
        <v>63</v>
      </c>
      <c r="G5" s="14"/>
    </row>
    <row r="6" spans="1:7" s="15" customFormat="1" ht="16.8" thickBot="1">
      <c r="A6" s="16"/>
      <c r="B6" s="17" t="s">
        <v>64</v>
      </c>
      <c r="C6" s="18" t="s">
        <v>65</v>
      </c>
      <c r="D6" s="17" t="s">
        <v>64</v>
      </c>
      <c r="E6" s="19" t="s">
        <v>65</v>
      </c>
      <c r="F6" s="20" t="s">
        <v>66</v>
      </c>
      <c r="G6" s="21" t="s">
        <v>67</v>
      </c>
    </row>
    <row r="7" spans="1:7" s="15" customFormat="1" ht="24" customHeight="1" thickBot="1">
      <c r="A7" s="22" t="s">
        <v>68</v>
      </c>
      <c r="B7" s="23">
        <v>1068943</v>
      </c>
      <c r="C7" s="24">
        <v>7.86</v>
      </c>
      <c r="D7" s="23">
        <v>862180</v>
      </c>
      <c r="E7" s="24">
        <v>6.79</v>
      </c>
      <c r="F7" s="25">
        <f t="shared" ref="F7:F46" si="0">B7-D7</f>
        <v>206763</v>
      </c>
      <c r="G7" s="26">
        <f t="shared" ref="G7:G38" si="1">(F7/D7)*100</f>
        <v>23.981419193207916</v>
      </c>
    </row>
    <row r="8" spans="1:7" s="15" customFormat="1" ht="24" customHeight="1">
      <c r="A8" s="27" t="s">
        <v>21</v>
      </c>
      <c r="B8" s="28">
        <v>339622</v>
      </c>
      <c r="C8" s="29">
        <v>2.5</v>
      </c>
      <c r="D8" s="28">
        <v>379671</v>
      </c>
      <c r="E8" s="29">
        <v>2.99</v>
      </c>
      <c r="F8" s="30">
        <f t="shared" si="0"/>
        <v>-40049</v>
      </c>
      <c r="G8" s="31">
        <f t="shared" si="1"/>
        <v>-10.548343170797875</v>
      </c>
    </row>
    <row r="9" spans="1:7" s="15" customFormat="1" ht="24" customHeight="1">
      <c r="A9" s="32" t="s">
        <v>11</v>
      </c>
      <c r="B9" s="33">
        <v>0</v>
      </c>
      <c r="C9" s="34">
        <v>0</v>
      </c>
      <c r="D9" s="33">
        <v>0</v>
      </c>
      <c r="E9" s="34">
        <v>0</v>
      </c>
      <c r="F9" s="35">
        <f t="shared" si="0"/>
        <v>0</v>
      </c>
      <c r="G9" s="36">
        <v>0</v>
      </c>
    </row>
    <row r="10" spans="1:7" s="15" customFormat="1" ht="24" customHeight="1">
      <c r="A10" s="32" t="s">
        <v>12</v>
      </c>
      <c r="B10" s="33">
        <v>326373</v>
      </c>
      <c r="C10" s="37">
        <v>2.4</v>
      </c>
      <c r="D10" s="33">
        <v>362629</v>
      </c>
      <c r="E10" s="37">
        <v>2.86</v>
      </c>
      <c r="F10" s="35">
        <f t="shared" si="0"/>
        <v>-36256</v>
      </c>
      <c r="G10" s="38">
        <f t="shared" si="1"/>
        <v>-9.9980972288482164</v>
      </c>
    </row>
    <row r="11" spans="1:7" s="15" customFormat="1" ht="24" customHeight="1">
      <c r="A11" s="32" t="s">
        <v>69</v>
      </c>
      <c r="B11" s="33">
        <v>2714</v>
      </c>
      <c r="C11" s="37">
        <v>0.02</v>
      </c>
      <c r="D11" s="33">
        <v>3666</v>
      </c>
      <c r="E11" s="37">
        <v>0.03</v>
      </c>
      <c r="F11" s="35">
        <f t="shared" si="0"/>
        <v>-952</v>
      </c>
      <c r="G11" s="39">
        <f t="shared" si="1"/>
        <v>-25.968357883251503</v>
      </c>
    </row>
    <row r="12" spans="1:7" s="15" customFormat="1" ht="24" customHeight="1">
      <c r="A12" s="32" t="s">
        <v>14</v>
      </c>
      <c r="B12" s="33">
        <v>10535</v>
      </c>
      <c r="C12" s="37">
        <v>0.08</v>
      </c>
      <c r="D12" s="33">
        <v>13376</v>
      </c>
      <c r="E12" s="37">
        <v>0.1</v>
      </c>
      <c r="F12" s="35">
        <f t="shared" si="0"/>
        <v>-2841</v>
      </c>
      <c r="G12" s="38">
        <f t="shared" si="1"/>
        <v>-21.239533492822968</v>
      </c>
    </row>
    <row r="13" spans="1:7" s="15" customFormat="1" ht="24" customHeight="1">
      <c r="A13" s="32" t="s">
        <v>70</v>
      </c>
      <c r="B13" s="33">
        <v>729321</v>
      </c>
      <c r="C13" s="37">
        <v>5.36</v>
      </c>
      <c r="D13" s="33">
        <v>482509</v>
      </c>
      <c r="E13" s="37">
        <v>3.8</v>
      </c>
      <c r="F13" s="35">
        <f t="shared" si="0"/>
        <v>246812</v>
      </c>
      <c r="G13" s="38">
        <f t="shared" si="1"/>
        <v>51.151791987299724</v>
      </c>
    </row>
    <row r="14" spans="1:7" s="15" customFormat="1" ht="24" customHeight="1">
      <c r="A14" s="32" t="s">
        <v>71</v>
      </c>
      <c r="B14" s="33">
        <v>335750</v>
      </c>
      <c r="C14" s="37">
        <v>2.4700000000000002</v>
      </c>
      <c r="D14" s="33">
        <v>283474</v>
      </c>
      <c r="E14" s="37">
        <v>2.23</v>
      </c>
      <c r="F14" s="35">
        <f t="shared" si="0"/>
        <v>52276</v>
      </c>
      <c r="G14" s="40">
        <f t="shared" si="1"/>
        <v>18.441197429041111</v>
      </c>
    </row>
    <row r="15" spans="1:7" s="15" customFormat="1" ht="24" customHeight="1">
      <c r="A15" s="32" t="s">
        <v>72</v>
      </c>
      <c r="B15" s="33">
        <v>393571</v>
      </c>
      <c r="C15" s="37">
        <v>2.89</v>
      </c>
      <c r="D15" s="33">
        <v>199035</v>
      </c>
      <c r="E15" s="37">
        <v>1.57</v>
      </c>
      <c r="F15" s="35">
        <f t="shared" si="0"/>
        <v>194536</v>
      </c>
      <c r="G15" s="40">
        <f t="shared" si="1"/>
        <v>97.739593538824835</v>
      </c>
    </row>
    <row r="16" spans="1:7" s="15" customFormat="1" ht="24" customHeight="1">
      <c r="A16" s="32" t="s">
        <v>13</v>
      </c>
      <c r="B16" s="33">
        <v>0</v>
      </c>
      <c r="C16" s="36">
        <v>0</v>
      </c>
      <c r="D16" s="33">
        <v>0</v>
      </c>
      <c r="E16" s="36">
        <v>0</v>
      </c>
      <c r="F16" s="35">
        <f t="shared" si="0"/>
        <v>0</v>
      </c>
      <c r="G16" s="36">
        <v>0</v>
      </c>
    </row>
    <row r="17" spans="1:7" s="15" customFormat="1" ht="24" customHeight="1" thickBot="1">
      <c r="A17" s="41" t="s">
        <v>14</v>
      </c>
      <c r="B17" s="42">
        <v>0</v>
      </c>
      <c r="C17" s="36">
        <v>0</v>
      </c>
      <c r="D17" s="42">
        <v>0</v>
      </c>
      <c r="E17" s="36">
        <v>0</v>
      </c>
      <c r="F17" s="43">
        <f t="shared" si="0"/>
        <v>0</v>
      </c>
      <c r="G17" s="36">
        <v>0</v>
      </c>
    </row>
    <row r="18" spans="1:7" s="15" customFormat="1" ht="24" customHeight="1" thickBot="1">
      <c r="A18" s="22" t="s">
        <v>73</v>
      </c>
      <c r="B18" s="23">
        <v>12139538</v>
      </c>
      <c r="C18" s="24">
        <v>89.27</v>
      </c>
      <c r="D18" s="23">
        <v>11495426</v>
      </c>
      <c r="E18" s="24">
        <v>90.6</v>
      </c>
      <c r="F18" s="25">
        <f t="shared" si="0"/>
        <v>644112</v>
      </c>
      <c r="G18" s="26">
        <f t="shared" si="1"/>
        <v>5.6032025259437974</v>
      </c>
    </row>
    <row r="19" spans="1:7" s="15" customFormat="1" ht="24" customHeight="1">
      <c r="A19" s="27" t="s">
        <v>21</v>
      </c>
      <c r="B19" s="28">
        <v>11990667</v>
      </c>
      <c r="C19" s="29">
        <v>88.17</v>
      </c>
      <c r="D19" s="28">
        <v>11349780</v>
      </c>
      <c r="E19" s="29">
        <v>89.45</v>
      </c>
      <c r="F19" s="44">
        <f t="shared" si="0"/>
        <v>640887</v>
      </c>
      <c r="G19" s="38">
        <f t="shared" si="1"/>
        <v>5.6466909490756647</v>
      </c>
    </row>
    <row r="20" spans="1:7" s="15" customFormat="1" ht="24" customHeight="1">
      <c r="A20" s="32" t="s">
        <v>74</v>
      </c>
      <c r="B20" s="33">
        <v>1261961</v>
      </c>
      <c r="C20" s="37">
        <v>9.2799999999999994</v>
      </c>
      <c r="D20" s="33">
        <v>1202047</v>
      </c>
      <c r="E20" s="37">
        <v>9.4700000000000006</v>
      </c>
      <c r="F20" s="30">
        <f t="shared" si="0"/>
        <v>59914</v>
      </c>
      <c r="G20" s="38">
        <f t="shared" si="1"/>
        <v>4.9843308955473455</v>
      </c>
    </row>
    <row r="21" spans="1:7" s="15" customFormat="1" ht="24" customHeight="1">
      <c r="A21" s="32" t="s">
        <v>23</v>
      </c>
      <c r="B21" s="33">
        <v>9794276</v>
      </c>
      <c r="C21" s="37">
        <v>72.02</v>
      </c>
      <c r="D21" s="33">
        <v>9107274</v>
      </c>
      <c r="E21" s="37">
        <v>71.77</v>
      </c>
      <c r="F21" s="35">
        <f t="shared" si="0"/>
        <v>687002</v>
      </c>
      <c r="G21" s="38">
        <f t="shared" si="1"/>
        <v>7.5434427469734642</v>
      </c>
    </row>
    <row r="22" spans="1:7" s="15" customFormat="1" ht="24" customHeight="1">
      <c r="A22" s="32" t="s">
        <v>24</v>
      </c>
      <c r="B22" s="33">
        <v>54792</v>
      </c>
      <c r="C22" s="37">
        <v>0.4</v>
      </c>
      <c r="D22" s="33">
        <v>72208</v>
      </c>
      <c r="E22" s="37">
        <v>0.56999999999999995</v>
      </c>
      <c r="F22" s="35">
        <f t="shared" si="0"/>
        <v>-17416</v>
      </c>
      <c r="G22" s="38">
        <f t="shared" si="1"/>
        <v>-24.119211167737646</v>
      </c>
    </row>
    <row r="23" spans="1:7" s="15" customFormat="1" ht="24" customHeight="1">
      <c r="A23" s="32" t="s">
        <v>25</v>
      </c>
      <c r="B23" s="33">
        <v>443980</v>
      </c>
      <c r="C23" s="37">
        <v>3.27</v>
      </c>
      <c r="D23" s="33">
        <v>486636</v>
      </c>
      <c r="E23" s="37">
        <v>3.84</v>
      </c>
      <c r="F23" s="35">
        <f t="shared" si="0"/>
        <v>-42656</v>
      </c>
      <c r="G23" s="38">
        <f t="shared" si="1"/>
        <v>-8.7654838524071383</v>
      </c>
    </row>
    <row r="24" spans="1:7" s="15" customFormat="1" ht="24" customHeight="1">
      <c r="A24" s="32" t="s">
        <v>26</v>
      </c>
      <c r="B24" s="33">
        <v>435658</v>
      </c>
      <c r="C24" s="37">
        <v>3.2</v>
      </c>
      <c r="D24" s="33">
        <v>481615</v>
      </c>
      <c r="E24" s="37">
        <v>3.8</v>
      </c>
      <c r="F24" s="35">
        <f t="shared" si="0"/>
        <v>-45957</v>
      </c>
      <c r="G24" s="38">
        <f t="shared" si="1"/>
        <v>-9.5422692399530753</v>
      </c>
    </row>
    <row r="25" spans="1:7" s="15" customFormat="1" ht="24" customHeight="1">
      <c r="A25" s="32" t="s">
        <v>27</v>
      </c>
      <c r="B25" s="33">
        <v>148871</v>
      </c>
      <c r="C25" s="37">
        <v>1.1000000000000001</v>
      </c>
      <c r="D25" s="33">
        <v>145646</v>
      </c>
      <c r="E25" s="37">
        <v>1.1499999999999999</v>
      </c>
      <c r="F25" s="35">
        <f t="shared" si="0"/>
        <v>3225</v>
      </c>
      <c r="G25" s="38">
        <f t="shared" si="1"/>
        <v>2.214272963212172</v>
      </c>
    </row>
    <row r="26" spans="1:7" s="15" customFormat="1" ht="24" customHeight="1">
      <c r="A26" s="32" t="s">
        <v>75</v>
      </c>
      <c r="B26" s="33">
        <v>39561</v>
      </c>
      <c r="C26" s="37">
        <v>0.28999999999999998</v>
      </c>
      <c r="D26" s="33">
        <v>43712</v>
      </c>
      <c r="E26" s="37">
        <v>0.34</v>
      </c>
      <c r="F26" s="35">
        <f t="shared" si="0"/>
        <v>-4151</v>
      </c>
      <c r="G26" s="38">
        <f t="shared" si="1"/>
        <v>-9.496248169838946</v>
      </c>
    </row>
    <row r="27" spans="1:7" s="15" customFormat="1" ht="24" customHeight="1">
      <c r="A27" s="32" t="s">
        <v>72</v>
      </c>
      <c r="B27" s="33">
        <v>38243</v>
      </c>
      <c r="C27" s="37">
        <v>0.28000000000000003</v>
      </c>
      <c r="D27" s="33">
        <v>44169</v>
      </c>
      <c r="E27" s="37">
        <v>0.35</v>
      </c>
      <c r="F27" s="35">
        <f t="shared" si="0"/>
        <v>-5926</v>
      </c>
      <c r="G27" s="38">
        <f t="shared" si="1"/>
        <v>-13.416649686431661</v>
      </c>
    </row>
    <row r="28" spans="1:7" s="15" customFormat="1" ht="24" customHeight="1">
      <c r="A28" s="32" t="s">
        <v>13</v>
      </c>
      <c r="B28" s="33">
        <v>36335</v>
      </c>
      <c r="C28" s="37">
        <v>0.27</v>
      </c>
      <c r="D28" s="33">
        <v>29072</v>
      </c>
      <c r="E28" s="37">
        <v>0.23</v>
      </c>
      <c r="F28" s="35">
        <f t="shared" si="0"/>
        <v>7263</v>
      </c>
      <c r="G28" s="45">
        <f t="shared" si="1"/>
        <v>24.98280132085856</v>
      </c>
    </row>
    <row r="29" spans="1:7" s="15" customFormat="1" ht="24" customHeight="1" thickBot="1">
      <c r="A29" s="41" t="s">
        <v>14</v>
      </c>
      <c r="B29" s="46">
        <v>34732</v>
      </c>
      <c r="C29" s="37">
        <v>0.26</v>
      </c>
      <c r="D29" s="46">
        <v>28693</v>
      </c>
      <c r="E29" s="37">
        <v>0.23</v>
      </c>
      <c r="F29" s="43">
        <f t="shared" si="0"/>
        <v>6039</v>
      </c>
      <c r="G29" s="45">
        <f t="shared" si="1"/>
        <v>21.046945247969891</v>
      </c>
    </row>
    <row r="30" spans="1:7" s="15" customFormat="1" ht="24" customHeight="1" thickBot="1">
      <c r="A30" s="22" t="s">
        <v>76</v>
      </c>
      <c r="B30" s="23">
        <v>375931</v>
      </c>
      <c r="C30" s="24">
        <v>2.76</v>
      </c>
      <c r="D30" s="23">
        <v>311818</v>
      </c>
      <c r="E30" s="24">
        <v>2.46</v>
      </c>
      <c r="F30" s="25">
        <f t="shared" si="0"/>
        <v>64113</v>
      </c>
      <c r="G30" s="26">
        <f t="shared" si="1"/>
        <v>20.561032397103439</v>
      </c>
    </row>
    <row r="31" spans="1:7" s="15" customFormat="1" ht="24" customHeight="1">
      <c r="A31" s="27" t="s">
        <v>21</v>
      </c>
      <c r="B31" s="28">
        <v>650</v>
      </c>
      <c r="C31" s="47">
        <v>0</v>
      </c>
      <c r="D31" s="28">
        <v>761</v>
      </c>
      <c r="E31" s="37">
        <v>0.01</v>
      </c>
      <c r="F31" s="30">
        <f t="shared" si="0"/>
        <v>-111</v>
      </c>
      <c r="G31" s="48">
        <f t="shared" si="1"/>
        <v>-14.586070959264127</v>
      </c>
    </row>
    <row r="32" spans="1:7" s="15" customFormat="1" ht="24" customHeight="1" thickBot="1">
      <c r="A32" s="41" t="s">
        <v>70</v>
      </c>
      <c r="B32" s="49">
        <v>375281</v>
      </c>
      <c r="C32" s="50">
        <v>2.76</v>
      </c>
      <c r="D32" s="49">
        <v>311057</v>
      </c>
      <c r="E32" s="50">
        <v>2.4500000000000002</v>
      </c>
      <c r="F32" s="35">
        <f t="shared" si="0"/>
        <v>64224</v>
      </c>
      <c r="G32" s="48">
        <f t="shared" si="1"/>
        <v>20.647019678065433</v>
      </c>
    </row>
    <row r="33" spans="1:7" s="15" customFormat="1" ht="24" customHeight="1" thickBot="1">
      <c r="A33" s="22" t="s">
        <v>77</v>
      </c>
      <c r="B33" s="23">
        <v>13540</v>
      </c>
      <c r="C33" s="24">
        <v>0.1</v>
      </c>
      <c r="D33" s="23">
        <v>17566</v>
      </c>
      <c r="E33" s="24">
        <v>0.14000000000000001</v>
      </c>
      <c r="F33" s="25">
        <f t="shared" si="0"/>
        <v>-4026</v>
      </c>
      <c r="G33" s="26">
        <f t="shared" si="1"/>
        <v>-22.919275873847205</v>
      </c>
    </row>
    <row r="34" spans="1:7" s="15" customFormat="1" ht="24" customHeight="1">
      <c r="A34" s="27" t="s">
        <v>21</v>
      </c>
      <c r="B34" s="28">
        <v>9936</v>
      </c>
      <c r="C34" s="29">
        <v>7.0000000000000007E-2</v>
      </c>
      <c r="D34" s="28">
        <v>9169</v>
      </c>
      <c r="E34" s="29">
        <v>7.0000000000000007E-2</v>
      </c>
      <c r="F34" s="35">
        <f t="shared" si="0"/>
        <v>767</v>
      </c>
      <c r="G34" s="31">
        <f t="shared" si="1"/>
        <v>8.3651434180390449</v>
      </c>
    </row>
    <row r="35" spans="1:7" s="15" customFormat="1" ht="24" customHeight="1" thickBot="1">
      <c r="A35" s="41" t="s">
        <v>27</v>
      </c>
      <c r="B35" s="49">
        <v>3604</v>
      </c>
      <c r="C35" s="37">
        <v>0.03</v>
      </c>
      <c r="D35" s="49">
        <v>8397</v>
      </c>
      <c r="E35" s="37">
        <v>7.0000000000000007E-2</v>
      </c>
      <c r="F35" s="35">
        <f t="shared" si="0"/>
        <v>-4793</v>
      </c>
      <c r="G35" s="48">
        <f t="shared" si="1"/>
        <v>-57.079909491485061</v>
      </c>
    </row>
    <row r="36" spans="1:7" s="15" customFormat="1" ht="24" customHeight="1" thickBot="1">
      <c r="A36" s="51" t="s">
        <v>78</v>
      </c>
      <c r="B36" s="23">
        <v>13597952</v>
      </c>
      <c r="C36" s="24">
        <v>99.99</v>
      </c>
      <c r="D36" s="23">
        <v>12686990</v>
      </c>
      <c r="E36" s="24">
        <v>99.99</v>
      </c>
      <c r="F36" s="25">
        <f t="shared" si="0"/>
        <v>910962</v>
      </c>
      <c r="G36" s="26">
        <f t="shared" si="1"/>
        <v>7.1802846853351348</v>
      </c>
    </row>
    <row r="37" spans="1:7" s="55" customFormat="1" ht="24" customHeight="1" thickBot="1">
      <c r="A37" s="52" t="s">
        <v>36</v>
      </c>
      <c r="B37" s="53">
        <v>1375</v>
      </c>
      <c r="C37" s="54">
        <v>0.01</v>
      </c>
      <c r="D37" s="53">
        <v>1702</v>
      </c>
      <c r="E37" s="54">
        <v>0.01</v>
      </c>
      <c r="F37" s="25">
        <f t="shared" si="0"/>
        <v>-327</v>
      </c>
      <c r="G37" s="26">
        <f t="shared" si="1"/>
        <v>-19.212690951821386</v>
      </c>
    </row>
    <row r="38" spans="1:7" s="15" customFormat="1" ht="24" customHeight="1">
      <c r="A38" s="56" t="s">
        <v>79</v>
      </c>
      <c r="B38" s="57">
        <v>1375</v>
      </c>
      <c r="C38" s="58">
        <v>0.01</v>
      </c>
      <c r="D38" s="57">
        <v>1702</v>
      </c>
      <c r="E38" s="58">
        <v>0.01</v>
      </c>
      <c r="F38" s="30">
        <f t="shared" si="0"/>
        <v>-327</v>
      </c>
      <c r="G38" s="31">
        <f t="shared" si="1"/>
        <v>-19.212690951821386</v>
      </c>
    </row>
    <row r="39" spans="1:7" s="15" customFormat="1" ht="24" customHeight="1">
      <c r="A39" s="32" t="s">
        <v>80</v>
      </c>
      <c r="B39" s="33">
        <v>0</v>
      </c>
      <c r="C39" s="47">
        <v>0</v>
      </c>
      <c r="D39" s="33">
        <v>0</v>
      </c>
      <c r="E39" s="47">
        <v>0</v>
      </c>
      <c r="F39" s="35">
        <f t="shared" si="0"/>
        <v>0</v>
      </c>
      <c r="G39" s="59">
        <v>0</v>
      </c>
    </row>
    <row r="40" spans="1:7" s="15" customFormat="1" ht="24" customHeight="1">
      <c r="A40" s="56" t="s">
        <v>81</v>
      </c>
      <c r="B40" s="33">
        <v>0</v>
      </c>
      <c r="C40" s="47">
        <v>0</v>
      </c>
      <c r="D40" s="33">
        <v>0</v>
      </c>
      <c r="E40" s="47">
        <v>0</v>
      </c>
      <c r="F40" s="43">
        <f t="shared" si="0"/>
        <v>0</v>
      </c>
      <c r="G40" s="59">
        <v>0</v>
      </c>
    </row>
    <row r="41" spans="1:7" s="15" customFormat="1" ht="24" customHeight="1" thickBot="1">
      <c r="A41" s="41" t="s">
        <v>82</v>
      </c>
      <c r="B41" s="46">
        <v>0</v>
      </c>
      <c r="C41" s="60">
        <v>0</v>
      </c>
      <c r="D41" s="46">
        <v>0</v>
      </c>
      <c r="E41" s="60">
        <v>0</v>
      </c>
      <c r="F41" s="46">
        <f t="shared" si="0"/>
        <v>0</v>
      </c>
      <c r="G41" s="59">
        <v>0</v>
      </c>
    </row>
    <row r="42" spans="1:7" s="15" customFormat="1" ht="24" customHeight="1" thickBot="1">
      <c r="A42" s="22" t="s">
        <v>83</v>
      </c>
      <c r="B42" s="23">
        <v>0</v>
      </c>
      <c r="C42" s="61">
        <v>0</v>
      </c>
      <c r="D42" s="23">
        <v>0</v>
      </c>
      <c r="E42" s="61">
        <v>0</v>
      </c>
      <c r="F42" s="25">
        <f t="shared" si="0"/>
        <v>0</v>
      </c>
      <c r="G42" s="62">
        <f>C42-E42</f>
        <v>0</v>
      </c>
    </row>
    <row r="43" spans="1:7" s="15" customFormat="1" ht="24" customHeight="1">
      <c r="A43" s="27" t="s">
        <v>74</v>
      </c>
      <c r="B43" s="63">
        <v>0</v>
      </c>
      <c r="C43" s="64">
        <v>0</v>
      </c>
      <c r="D43" s="63">
        <v>0</v>
      </c>
      <c r="E43" s="64">
        <v>0</v>
      </c>
      <c r="F43" s="35">
        <f t="shared" si="0"/>
        <v>0</v>
      </c>
      <c r="G43" s="59">
        <v>0</v>
      </c>
    </row>
    <row r="44" spans="1:7" s="15" customFormat="1" ht="24" customHeight="1">
      <c r="A44" s="32" t="s">
        <v>84</v>
      </c>
      <c r="B44" s="33">
        <v>0</v>
      </c>
      <c r="C44" s="47">
        <v>0</v>
      </c>
      <c r="D44" s="33">
        <v>0</v>
      </c>
      <c r="E44" s="47">
        <v>0</v>
      </c>
      <c r="F44" s="35">
        <f t="shared" si="0"/>
        <v>0</v>
      </c>
      <c r="G44" s="59">
        <v>0</v>
      </c>
    </row>
    <row r="45" spans="1:7" s="15" customFormat="1" ht="24" customHeight="1" thickBot="1">
      <c r="A45" s="65" t="s">
        <v>85</v>
      </c>
      <c r="B45" s="49">
        <v>0</v>
      </c>
      <c r="C45" s="60">
        <v>0</v>
      </c>
      <c r="D45" s="49">
        <v>0</v>
      </c>
      <c r="E45" s="60">
        <v>0</v>
      </c>
      <c r="F45" s="35">
        <f t="shared" si="0"/>
        <v>0</v>
      </c>
      <c r="G45" s="59">
        <v>0</v>
      </c>
    </row>
    <row r="46" spans="1:7" s="15" customFormat="1" ht="24" customHeight="1" thickBot="1">
      <c r="A46" s="66" t="s">
        <v>86</v>
      </c>
      <c r="B46" s="23">
        <v>13599327</v>
      </c>
      <c r="C46" s="24">
        <v>100</v>
      </c>
      <c r="D46" s="23">
        <v>12688692</v>
      </c>
      <c r="E46" s="24">
        <v>100</v>
      </c>
      <c r="F46" s="25">
        <f t="shared" si="0"/>
        <v>910635</v>
      </c>
      <c r="G46" s="26">
        <f>(F46/D46)*100</f>
        <v>7.1767444587669083</v>
      </c>
    </row>
    <row r="47" spans="1:7" s="72" customFormat="1">
      <c r="A47" s="67" t="s">
        <v>87</v>
      </c>
      <c r="B47" s="68"/>
      <c r="C47" s="68"/>
      <c r="D47" s="69"/>
      <c r="E47" s="70"/>
      <c r="F47" s="68"/>
      <c r="G47" s="71"/>
    </row>
    <row r="48" spans="1:7" s="72" customFormat="1">
      <c r="A48" s="73"/>
      <c r="B48" s="73"/>
      <c r="C48" s="73"/>
      <c r="D48" s="74"/>
      <c r="E48" s="74"/>
      <c r="F48" s="73"/>
      <c r="G48" s="71"/>
    </row>
    <row r="49" spans="1:7" s="72" customFormat="1">
      <c r="A49" s="190"/>
      <c r="B49" s="190"/>
      <c r="C49" s="190"/>
      <c r="D49" s="190"/>
      <c r="E49" s="190"/>
      <c r="F49" s="190"/>
      <c r="G49" s="71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V88"/>
  <sheetViews>
    <sheetView showGridLines="0" view="pageBreakPreview" zoomScaleNormal="70" zoomScaleSheetLayoutView="100" zoomScalePageLayoutView="70" workbookViewId="0">
      <selection activeCell="A5" sqref="A5"/>
    </sheetView>
  </sheetViews>
  <sheetFormatPr defaultColWidth="8.6328125" defaultRowHeight="15.6"/>
  <cols>
    <col min="1" max="32" width="8.6328125" style="80"/>
    <col min="33" max="33" width="8.6328125" style="77"/>
    <col min="34" max="35" width="11.81640625" style="78" customWidth="1"/>
    <col min="36" max="36" width="11.81640625" style="79" customWidth="1"/>
    <col min="37" max="39" width="8.6328125" style="78"/>
    <col min="40" max="42" width="8.6328125" style="80"/>
    <col min="43" max="43" width="10.54296875" style="80" customWidth="1"/>
    <col min="44" max="44" width="10.453125" style="80" customWidth="1"/>
    <col min="45" max="45" width="9.54296875" style="80" customWidth="1"/>
    <col min="46" max="16384" width="8.6328125" style="80"/>
  </cols>
  <sheetData>
    <row r="1" spans="1:48" ht="28.2">
      <c r="A1" s="191" t="s">
        <v>88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76"/>
      <c r="AJ1" s="79" t="s">
        <v>89</v>
      </c>
      <c r="AM1" s="78" t="s">
        <v>90</v>
      </c>
    </row>
    <row r="2" spans="1:48" ht="19.95" customHeight="1">
      <c r="AG2" s="76" t="s">
        <v>91</v>
      </c>
      <c r="AH2" s="81" t="s">
        <v>92</v>
      </c>
      <c r="AI2" s="78" t="s">
        <v>93</v>
      </c>
      <c r="AJ2" s="79" t="s">
        <v>94</v>
      </c>
      <c r="AK2" s="81" t="s">
        <v>92</v>
      </c>
      <c r="AL2" s="78" t="s">
        <v>93</v>
      </c>
      <c r="AM2" s="78" t="s">
        <v>94</v>
      </c>
    </row>
    <row r="3" spans="1:48" ht="19.95" customHeight="1">
      <c r="AG3" s="77" t="s">
        <v>95</v>
      </c>
      <c r="AH3" s="78">
        <v>12523956</v>
      </c>
      <c r="AI3" s="78">
        <v>11373881</v>
      </c>
      <c r="AJ3" s="79">
        <v>704021</v>
      </c>
      <c r="AK3" s="78">
        <v>12523.956</v>
      </c>
      <c r="AL3" s="78">
        <v>11373.880999999999</v>
      </c>
      <c r="AM3" s="78">
        <v>704.02099999999996</v>
      </c>
      <c r="AN3" s="77"/>
      <c r="AP3" s="82" t="s">
        <v>96</v>
      </c>
      <c r="AQ3" s="83">
        <v>1235735</v>
      </c>
      <c r="AR3" s="84">
        <v>1149087</v>
      </c>
      <c r="AS3" s="85">
        <v>86103</v>
      </c>
      <c r="AT3" s="84">
        <f t="shared" ref="AT3:AV34" si="0">AQ3/1000</f>
        <v>1235.7349999999999</v>
      </c>
      <c r="AU3" s="84">
        <f t="shared" si="0"/>
        <v>1149.087</v>
      </c>
      <c r="AV3" s="84">
        <f t="shared" si="0"/>
        <v>86.102999999999994</v>
      </c>
    </row>
    <row r="4" spans="1:48" ht="19.95" customHeight="1">
      <c r="AG4" s="77" t="s">
        <v>97</v>
      </c>
      <c r="AH4" s="78">
        <v>9020115</v>
      </c>
      <c r="AI4" s="78">
        <v>8459595</v>
      </c>
      <c r="AJ4" s="79">
        <v>347741</v>
      </c>
      <c r="AK4" s="78">
        <v>9020.1149999999998</v>
      </c>
      <c r="AL4" s="78">
        <v>8459.5949999999993</v>
      </c>
      <c r="AM4" s="78">
        <v>347.74099999999999</v>
      </c>
      <c r="AN4" s="77" t="s">
        <v>97</v>
      </c>
      <c r="AP4" s="82" t="s">
        <v>98</v>
      </c>
      <c r="AQ4" s="83">
        <v>1577800</v>
      </c>
      <c r="AR4" s="84">
        <v>1311254</v>
      </c>
      <c r="AS4" s="85">
        <v>261223</v>
      </c>
      <c r="AT4" s="84">
        <f t="shared" si="0"/>
        <v>1577.8</v>
      </c>
      <c r="AU4" s="84">
        <f t="shared" si="0"/>
        <v>1311.2539999999999</v>
      </c>
      <c r="AV4" s="84">
        <f t="shared" si="0"/>
        <v>261.22300000000001</v>
      </c>
    </row>
    <row r="5" spans="1:48" ht="19.95" customHeight="1">
      <c r="AG5" s="77" t="s">
        <v>99</v>
      </c>
      <c r="AH5" s="78">
        <v>11713699</v>
      </c>
      <c r="AI5" s="78">
        <v>10776315</v>
      </c>
      <c r="AJ5" s="79">
        <v>606026</v>
      </c>
      <c r="AK5" s="78">
        <v>11713.699000000001</v>
      </c>
      <c r="AL5" s="78">
        <v>10776.315000000001</v>
      </c>
      <c r="AM5" s="78">
        <v>606.02599999999995</v>
      </c>
      <c r="AN5" s="77"/>
      <c r="AP5" s="82" t="s">
        <v>100</v>
      </c>
      <c r="AQ5" s="83">
        <v>1910058</v>
      </c>
      <c r="AR5" s="84">
        <v>1669183</v>
      </c>
      <c r="AS5" s="85">
        <v>237751</v>
      </c>
      <c r="AT5" s="84">
        <f t="shared" si="0"/>
        <v>1910.058</v>
      </c>
      <c r="AU5" s="84">
        <f t="shared" si="0"/>
        <v>1669.183</v>
      </c>
      <c r="AV5" s="84">
        <f t="shared" si="0"/>
        <v>237.751</v>
      </c>
    </row>
    <row r="6" spans="1:48" ht="19.95" customHeight="1">
      <c r="AG6" s="77" t="s">
        <v>101</v>
      </c>
      <c r="AH6" s="78">
        <v>11768561</v>
      </c>
      <c r="AI6" s="78">
        <v>10728918</v>
      </c>
      <c r="AJ6" s="79">
        <v>652393</v>
      </c>
      <c r="AK6" s="78">
        <v>11768.561</v>
      </c>
      <c r="AL6" s="78">
        <v>10728.918</v>
      </c>
      <c r="AM6" s="78">
        <v>652.39300000000003</v>
      </c>
      <c r="AN6" s="77"/>
      <c r="AP6" s="82" t="s">
        <v>102</v>
      </c>
      <c r="AQ6" s="83">
        <v>1642499</v>
      </c>
      <c r="AR6" s="84">
        <v>1325977</v>
      </c>
      <c r="AS6" s="85">
        <v>297295</v>
      </c>
      <c r="AT6" s="84">
        <f t="shared" si="0"/>
        <v>1642.499</v>
      </c>
      <c r="AU6" s="84">
        <f t="shared" si="0"/>
        <v>1325.9770000000001</v>
      </c>
      <c r="AV6" s="84">
        <f t="shared" si="0"/>
        <v>297.29500000000002</v>
      </c>
    </row>
    <row r="7" spans="1:48" ht="19.95" customHeight="1">
      <c r="AG7" s="77" t="s">
        <v>103</v>
      </c>
      <c r="AH7" s="78">
        <v>14520917</v>
      </c>
      <c r="AI7" s="78">
        <v>13192471</v>
      </c>
      <c r="AJ7" s="79">
        <v>841324</v>
      </c>
      <c r="AK7" s="78">
        <v>14520.916999999999</v>
      </c>
      <c r="AL7" s="78">
        <v>13192.471</v>
      </c>
      <c r="AM7" s="78">
        <v>841.32399999999996</v>
      </c>
      <c r="AN7" s="77" t="s">
        <v>103</v>
      </c>
      <c r="AP7" s="82" t="s">
        <v>104</v>
      </c>
      <c r="AQ7" s="83">
        <v>1683150</v>
      </c>
      <c r="AR7" s="84">
        <v>1495026</v>
      </c>
      <c r="AS7" s="85">
        <v>188124</v>
      </c>
      <c r="AT7" s="84">
        <f t="shared" si="0"/>
        <v>1683.15</v>
      </c>
      <c r="AU7" s="84">
        <f t="shared" si="0"/>
        <v>1495.0260000000001</v>
      </c>
      <c r="AV7" s="84">
        <f t="shared" si="0"/>
        <v>188.124</v>
      </c>
    </row>
    <row r="8" spans="1:48" ht="19.95" customHeight="1">
      <c r="AG8" s="77" t="s">
        <v>105</v>
      </c>
      <c r="AH8" s="78">
        <v>11715533</v>
      </c>
      <c r="AI8" s="78">
        <v>10698044</v>
      </c>
      <c r="AJ8" s="79">
        <v>649559</v>
      </c>
      <c r="AK8" s="78">
        <v>11715.532999999999</v>
      </c>
      <c r="AL8" s="78">
        <v>10698.044</v>
      </c>
      <c r="AM8" s="78">
        <v>649.55899999999997</v>
      </c>
      <c r="AN8" s="77"/>
      <c r="AP8" s="82" t="s">
        <v>106</v>
      </c>
      <c r="AQ8" s="83">
        <v>2181734</v>
      </c>
      <c r="AR8" s="84">
        <v>1693392</v>
      </c>
      <c r="AS8" s="85">
        <v>482424</v>
      </c>
      <c r="AT8" s="84">
        <f t="shared" si="0"/>
        <v>2181.7339999999999</v>
      </c>
      <c r="AU8" s="84">
        <f t="shared" si="0"/>
        <v>1693.3920000000001</v>
      </c>
      <c r="AV8" s="84">
        <f t="shared" si="0"/>
        <v>482.42399999999998</v>
      </c>
    </row>
    <row r="9" spans="1:48" ht="19.95" customHeight="1">
      <c r="AG9" s="77" t="s">
        <v>107</v>
      </c>
      <c r="AH9" s="78">
        <v>12890504</v>
      </c>
      <c r="AI9" s="78">
        <v>11883155</v>
      </c>
      <c r="AJ9" s="79">
        <v>550857</v>
      </c>
      <c r="AK9" s="78">
        <v>12890.504000000001</v>
      </c>
      <c r="AL9" s="78">
        <v>11883.155000000001</v>
      </c>
      <c r="AM9" s="78">
        <v>550.85699999999997</v>
      </c>
      <c r="AN9" s="77"/>
      <c r="AP9" s="82" t="s">
        <v>108</v>
      </c>
      <c r="AQ9" s="83">
        <v>2431119</v>
      </c>
      <c r="AR9" s="84">
        <v>1980560</v>
      </c>
      <c r="AS9" s="85">
        <v>433023</v>
      </c>
      <c r="AT9" s="84">
        <f t="shared" si="0"/>
        <v>2431.1190000000001</v>
      </c>
      <c r="AU9" s="84">
        <f t="shared" si="0"/>
        <v>1980.56</v>
      </c>
      <c r="AV9" s="84">
        <f t="shared" si="0"/>
        <v>433.02300000000002</v>
      </c>
    </row>
    <row r="10" spans="1:48" ht="19.95" customHeight="1">
      <c r="AG10" s="77" t="s">
        <v>109</v>
      </c>
      <c r="AH10" s="78">
        <v>12695430</v>
      </c>
      <c r="AI10" s="78">
        <v>11689761</v>
      </c>
      <c r="AJ10" s="79">
        <v>619494</v>
      </c>
      <c r="AK10" s="78">
        <v>12695.43</v>
      </c>
      <c r="AL10" s="78">
        <v>11689.761</v>
      </c>
      <c r="AM10" s="78">
        <v>619.49400000000003</v>
      </c>
      <c r="AN10" s="77" t="s">
        <v>109</v>
      </c>
      <c r="AP10" s="82" t="s">
        <v>110</v>
      </c>
      <c r="AQ10" s="83">
        <v>3340846</v>
      </c>
      <c r="AR10" s="84">
        <v>2872861</v>
      </c>
      <c r="AS10" s="85">
        <v>439052</v>
      </c>
      <c r="AT10" s="84">
        <f t="shared" si="0"/>
        <v>3340.846</v>
      </c>
      <c r="AU10" s="84">
        <f t="shared" si="0"/>
        <v>2872.8609999999999</v>
      </c>
      <c r="AV10" s="84">
        <f t="shared" si="0"/>
        <v>439.05200000000002</v>
      </c>
    </row>
    <row r="11" spans="1:48" ht="19.95" customHeight="1">
      <c r="AG11" s="77" t="s">
        <v>111</v>
      </c>
      <c r="AH11" s="78">
        <v>11656347</v>
      </c>
      <c r="AI11" s="78">
        <v>10727910</v>
      </c>
      <c r="AJ11" s="79">
        <v>547766</v>
      </c>
      <c r="AK11" s="78">
        <v>11656.347</v>
      </c>
      <c r="AL11" s="78">
        <v>10727.91</v>
      </c>
      <c r="AM11" s="78">
        <v>547.76599999999996</v>
      </c>
      <c r="AN11" s="77"/>
      <c r="AP11" s="82" t="s">
        <v>112</v>
      </c>
      <c r="AQ11" s="83">
        <v>2581612</v>
      </c>
      <c r="AR11" s="84">
        <v>2293359</v>
      </c>
      <c r="AS11" s="85">
        <v>284503</v>
      </c>
      <c r="AT11" s="84">
        <f t="shared" si="0"/>
        <v>2581.6120000000001</v>
      </c>
      <c r="AU11" s="84">
        <f t="shared" si="0"/>
        <v>2293.3589999999999</v>
      </c>
      <c r="AV11" s="84">
        <f t="shared" si="0"/>
        <v>284.50299999999999</v>
      </c>
    </row>
    <row r="12" spans="1:48" ht="19.95" customHeight="1">
      <c r="AG12" s="77" t="s">
        <v>113</v>
      </c>
      <c r="AH12" s="78">
        <v>11903546</v>
      </c>
      <c r="AI12" s="78">
        <v>11067561</v>
      </c>
      <c r="AJ12" s="79">
        <v>486340</v>
      </c>
      <c r="AK12" s="78">
        <v>11903.546</v>
      </c>
      <c r="AL12" s="78">
        <v>11067.561</v>
      </c>
      <c r="AM12" s="78">
        <v>486.34</v>
      </c>
      <c r="AN12" s="77"/>
      <c r="AP12" s="82" t="s">
        <v>114</v>
      </c>
      <c r="AQ12" s="83">
        <v>3980031</v>
      </c>
      <c r="AR12" s="84">
        <v>3365183</v>
      </c>
      <c r="AS12" s="85">
        <v>558424</v>
      </c>
      <c r="AT12" s="84">
        <f t="shared" si="0"/>
        <v>3980.0309999999999</v>
      </c>
      <c r="AU12" s="84">
        <f t="shared" si="0"/>
        <v>3365.183</v>
      </c>
      <c r="AV12" s="84">
        <f t="shared" si="0"/>
        <v>558.42399999999998</v>
      </c>
    </row>
    <row r="13" spans="1:48" ht="19.95" customHeight="1">
      <c r="AG13" s="77" t="s">
        <v>115</v>
      </c>
      <c r="AH13" s="78">
        <v>11487524</v>
      </c>
      <c r="AI13" s="78">
        <v>10741008</v>
      </c>
      <c r="AJ13" s="79">
        <v>399187</v>
      </c>
      <c r="AK13" s="78">
        <v>11487.523999999999</v>
      </c>
      <c r="AL13" s="78">
        <v>10741.008</v>
      </c>
      <c r="AM13" s="78">
        <v>399.18700000000001</v>
      </c>
      <c r="AN13" s="77" t="s">
        <v>115</v>
      </c>
      <c r="AP13" s="82" t="s">
        <v>116</v>
      </c>
      <c r="AQ13" s="83">
        <v>4245477</v>
      </c>
      <c r="AR13" s="84">
        <v>3434169</v>
      </c>
      <c r="AS13" s="85">
        <v>784338</v>
      </c>
      <c r="AT13" s="84">
        <f t="shared" si="0"/>
        <v>4245.4769999999999</v>
      </c>
      <c r="AU13" s="84">
        <f t="shared" si="0"/>
        <v>3434.1689999999999</v>
      </c>
      <c r="AV13" s="84">
        <f t="shared" si="0"/>
        <v>784.33799999999997</v>
      </c>
    </row>
    <row r="14" spans="1:48" ht="19.95" customHeight="1">
      <c r="AG14" s="77" t="s">
        <v>117</v>
      </c>
      <c r="AH14" s="78">
        <v>10888925</v>
      </c>
      <c r="AI14" s="78">
        <v>10162943</v>
      </c>
      <c r="AJ14" s="79">
        <v>347454</v>
      </c>
      <c r="AK14" s="78">
        <v>10888.924999999999</v>
      </c>
      <c r="AL14" s="78">
        <v>10162.942999999999</v>
      </c>
      <c r="AM14" s="78">
        <v>347.45400000000001</v>
      </c>
      <c r="AN14" s="77"/>
      <c r="AP14" s="82" t="s">
        <v>118</v>
      </c>
      <c r="AQ14" s="83">
        <v>4083032</v>
      </c>
      <c r="AR14" s="84">
        <v>3252826</v>
      </c>
      <c r="AS14" s="85">
        <v>819943</v>
      </c>
      <c r="AT14" s="84">
        <f t="shared" si="0"/>
        <v>4083.0320000000002</v>
      </c>
      <c r="AU14" s="84">
        <f t="shared" si="0"/>
        <v>3252.826</v>
      </c>
      <c r="AV14" s="84">
        <f t="shared" si="0"/>
        <v>819.94299999999998</v>
      </c>
    </row>
    <row r="15" spans="1:48" ht="19.95" customHeight="1">
      <c r="AG15" s="77" t="s">
        <v>119</v>
      </c>
      <c r="AH15" s="78">
        <v>17205163</v>
      </c>
      <c r="AI15" s="78">
        <v>16306900</v>
      </c>
      <c r="AJ15" s="79">
        <v>500675</v>
      </c>
      <c r="AK15" s="78">
        <v>17205.163</v>
      </c>
      <c r="AL15" s="78">
        <v>16306.9</v>
      </c>
      <c r="AM15" s="78">
        <v>500.67500000000001</v>
      </c>
      <c r="AN15" s="77"/>
      <c r="AP15" s="82" t="s">
        <v>120</v>
      </c>
      <c r="AQ15" s="83">
        <v>4626743</v>
      </c>
      <c r="AR15" s="84">
        <v>3924629</v>
      </c>
      <c r="AS15" s="85">
        <v>700770</v>
      </c>
      <c r="AT15" s="84">
        <f t="shared" si="0"/>
        <v>4626.7430000000004</v>
      </c>
      <c r="AU15" s="84">
        <f t="shared" si="0"/>
        <v>3924.6289999999999</v>
      </c>
      <c r="AV15" s="84">
        <f t="shared" si="0"/>
        <v>700.77</v>
      </c>
    </row>
    <row r="16" spans="1:48" ht="19.95" customHeight="1">
      <c r="AG16" s="77" t="s">
        <v>121</v>
      </c>
      <c r="AH16" s="78">
        <v>13659581</v>
      </c>
      <c r="AI16" s="78">
        <v>12781739</v>
      </c>
      <c r="AJ16" s="79">
        <v>441207</v>
      </c>
      <c r="AK16" s="78">
        <v>13659.581</v>
      </c>
      <c r="AL16" s="78">
        <v>12781.739</v>
      </c>
      <c r="AM16" s="78">
        <v>441.20699999999999</v>
      </c>
      <c r="AN16" s="77" t="s">
        <v>121</v>
      </c>
      <c r="AP16" s="82" t="s">
        <v>122</v>
      </c>
      <c r="AQ16" s="83">
        <v>4965032</v>
      </c>
      <c r="AR16" s="84">
        <v>3760509</v>
      </c>
      <c r="AS16" s="85">
        <v>1150216</v>
      </c>
      <c r="AT16" s="84">
        <f t="shared" si="0"/>
        <v>4965.0320000000002</v>
      </c>
      <c r="AU16" s="84">
        <f t="shared" si="0"/>
        <v>3760.509</v>
      </c>
      <c r="AV16" s="84">
        <f t="shared" si="0"/>
        <v>1150.2159999999999</v>
      </c>
    </row>
    <row r="17" spans="1:48" ht="19.95" customHeight="1">
      <c r="AG17" s="77" t="s">
        <v>123</v>
      </c>
      <c r="AH17" s="78">
        <v>14599945</v>
      </c>
      <c r="AI17" s="78">
        <v>13114019</v>
      </c>
      <c r="AJ17" s="79">
        <v>771179</v>
      </c>
      <c r="AK17" s="78">
        <v>14599.945</v>
      </c>
      <c r="AL17" s="78">
        <v>13114.019</v>
      </c>
      <c r="AM17" s="78">
        <v>771.17899999999997</v>
      </c>
      <c r="AN17" s="77"/>
      <c r="AP17" s="82" t="s">
        <v>124</v>
      </c>
      <c r="AQ17" s="83">
        <v>4773622</v>
      </c>
      <c r="AR17" s="84">
        <v>3544338</v>
      </c>
      <c r="AS17" s="85">
        <v>1213345</v>
      </c>
      <c r="AT17" s="84">
        <f t="shared" si="0"/>
        <v>4773.6220000000003</v>
      </c>
      <c r="AU17" s="84">
        <f t="shared" si="0"/>
        <v>3544.3380000000002</v>
      </c>
      <c r="AV17" s="84">
        <f t="shared" si="0"/>
        <v>1213.345</v>
      </c>
    </row>
    <row r="18" spans="1:48" ht="19.95" customHeight="1">
      <c r="AG18" s="77" t="s">
        <v>125</v>
      </c>
      <c r="AH18" s="78">
        <v>13973265</v>
      </c>
      <c r="AI18" s="78">
        <v>12679576</v>
      </c>
      <c r="AJ18" s="79">
        <v>605394</v>
      </c>
      <c r="AK18" s="78">
        <v>13973.264999999999</v>
      </c>
      <c r="AL18" s="78">
        <v>12679.575999999999</v>
      </c>
      <c r="AM18" s="78">
        <v>605.39400000000001</v>
      </c>
      <c r="AN18" s="77"/>
      <c r="AP18" s="82" t="s">
        <v>126</v>
      </c>
      <c r="AQ18" s="83">
        <v>4898809</v>
      </c>
      <c r="AR18" s="84">
        <v>3708636</v>
      </c>
      <c r="AS18" s="85">
        <v>1183017</v>
      </c>
      <c r="AT18" s="84">
        <f t="shared" si="0"/>
        <v>4898.8090000000002</v>
      </c>
      <c r="AU18" s="84">
        <f t="shared" si="0"/>
        <v>3708.636</v>
      </c>
      <c r="AV18" s="84">
        <f t="shared" si="0"/>
        <v>1183.0170000000001</v>
      </c>
    </row>
    <row r="19" spans="1:48" ht="19.95" customHeight="1">
      <c r="AG19" s="77" t="s">
        <v>127</v>
      </c>
      <c r="AH19" s="78">
        <v>12020442</v>
      </c>
      <c r="AI19" s="78">
        <v>10624448</v>
      </c>
      <c r="AJ19" s="79">
        <v>748472</v>
      </c>
      <c r="AK19" s="78">
        <v>12020.441999999999</v>
      </c>
      <c r="AL19" s="78">
        <v>10624.448</v>
      </c>
      <c r="AM19" s="78">
        <v>748.47199999999998</v>
      </c>
      <c r="AN19" s="77" t="s">
        <v>127</v>
      </c>
      <c r="AP19" s="82" t="s">
        <v>128</v>
      </c>
      <c r="AQ19" s="83">
        <v>5773305</v>
      </c>
      <c r="AR19" s="84">
        <v>5006039</v>
      </c>
      <c r="AS19" s="85">
        <v>759679</v>
      </c>
      <c r="AT19" s="84">
        <f t="shared" si="0"/>
        <v>5773.3050000000003</v>
      </c>
      <c r="AU19" s="84">
        <f t="shared" si="0"/>
        <v>5006.0389999999998</v>
      </c>
      <c r="AV19" s="84">
        <f t="shared" si="0"/>
        <v>759.67899999999997</v>
      </c>
    </row>
    <row r="20" spans="1:48" ht="19.95" customHeight="1">
      <c r="AG20" s="77" t="s">
        <v>129</v>
      </c>
      <c r="AH20" s="86">
        <v>11432368</v>
      </c>
      <c r="AI20" s="86">
        <v>10364627</v>
      </c>
      <c r="AJ20" s="79">
        <v>620047</v>
      </c>
      <c r="AK20" s="78">
        <v>11432.368</v>
      </c>
      <c r="AL20" s="78">
        <v>10364.627</v>
      </c>
      <c r="AM20" s="78">
        <v>620.04700000000003</v>
      </c>
      <c r="AN20" s="77"/>
      <c r="AP20" s="82" t="s">
        <v>130</v>
      </c>
      <c r="AQ20" s="83">
        <v>6350635</v>
      </c>
      <c r="AR20" s="84">
        <v>4892798</v>
      </c>
      <c r="AS20" s="85">
        <v>1441170</v>
      </c>
      <c r="AT20" s="84">
        <f t="shared" si="0"/>
        <v>6350.6350000000002</v>
      </c>
      <c r="AU20" s="84">
        <f t="shared" si="0"/>
        <v>4892.7979999999998</v>
      </c>
      <c r="AV20" s="84">
        <f t="shared" si="0"/>
        <v>1441.17</v>
      </c>
    </row>
    <row r="21" spans="1:48" ht="19.95" customHeight="1">
      <c r="AG21" s="77" t="s">
        <v>131</v>
      </c>
      <c r="AH21" s="78">
        <v>12755431</v>
      </c>
      <c r="AI21" s="78">
        <v>11467656</v>
      </c>
      <c r="AJ21" s="79">
        <v>700966</v>
      </c>
      <c r="AK21" s="78">
        <v>12755.431</v>
      </c>
      <c r="AL21" s="78">
        <v>11467.656000000001</v>
      </c>
      <c r="AM21" s="78">
        <v>700.96600000000001</v>
      </c>
      <c r="AN21" s="77"/>
      <c r="AP21" s="82" t="s">
        <v>132</v>
      </c>
      <c r="AQ21" s="83">
        <v>7029569</v>
      </c>
      <c r="AR21" s="84">
        <v>5576623</v>
      </c>
      <c r="AS21" s="85">
        <v>1437864</v>
      </c>
      <c r="AT21" s="84">
        <f t="shared" si="0"/>
        <v>7029.5690000000004</v>
      </c>
      <c r="AU21" s="84">
        <f t="shared" si="0"/>
        <v>5576.6229999999996</v>
      </c>
      <c r="AV21" s="84">
        <f t="shared" si="0"/>
        <v>1437.864</v>
      </c>
    </row>
    <row r="22" spans="1:48" ht="19.95" customHeight="1">
      <c r="AG22" s="77" t="s">
        <v>133</v>
      </c>
      <c r="AH22" s="78">
        <v>12013190</v>
      </c>
      <c r="AI22" s="78">
        <v>11016323</v>
      </c>
      <c r="AJ22" s="79">
        <v>529477</v>
      </c>
      <c r="AK22" s="78">
        <v>12013.19</v>
      </c>
      <c r="AL22" s="78">
        <v>11016.323</v>
      </c>
      <c r="AM22" s="78">
        <v>529.47699999999998</v>
      </c>
      <c r="AN22" s="77" t="s">
        <v>133</v>
      </c>
      <c r="AP22" s="82" t="s">
        <v>134</v>
      </c>
      <c r="AQ22" s="83">
        <v>7041978</v>
      </c>
      <c r="AR22" s="84">
        <v>5826624</v>
      </c>
      <c r="AS22" s="85">
        <v>1185914</v>
      </c>
      <c r="AT22" s="84">
        <f t="shared" si="0"/>
        <v>7041.9780000000001</v>
      </c>
      <c r="AU22" s="84">
        <f t="shared" si="0"/>
        <v>5826.6239999999998</v>
      </c>
      <c r="AV22" s="84">
        <f t="shared" si="0"/>
        <v>1185.914</v>
      </c>
    </row>
    <row r="23" spans="1:48" ht="19.95" customHeight="1">
      <c r="AG23" s="77" t="s">
        <v>135</v>
      </c>
      <c r="AH23" s="86">
        <v>14535390</v>
      </c>
      <c r="AI23" s="86">
        <v>13367321</v>
      </c>
      <c r="AJ23" s="87">
        <v>672338</v>
      </c>
      <c r="AK23" s="78">
        <v>14535.39</v>
      </c>
      <c r="AL23" s="78">
        <v>13367.321</v>
      </c>
      <c r="AM23" s="78">
        <v>672.33799999999997</v>
      </c>
      <c r="AN23" s="77"/>
      <c r="AP23" s="82" t="s">
        <v>136</v>
      </c>
      <c r="AQ23" s="83">
        <v>7208957</v>
      </c>
      <c r="AR23" s="84">
        <v>6304659</v>
      </c>
      <c r="AS23" s="85">
        <v>873851</v>
      </c>
      <c r="AT23" s="84">
        <f t="shared" si="0"/>
        <v>7208.9570000000003</v>
      </c>
      <c r="AU23" s="84">
        <f t="shared" si="0"/>
        <v>6304.6589999999997</v>
      </c>
      <c r="AV23" s="84">
        <f t="shared" si="0"/>
        <v>873.851</v>
      </c>
    </row>
    <row r="24" spans="1:48" ht="19.95" customHeight="1">
      <c r="AG24" s="77" t="s">
        <v>137</v>
      </c>
      <c r="AH24" s="78">
        <v>13986038</v>
      </c>
      <c r="AI24" s="78">
        <v>12836457</v>
      </c>
      <c r="AJ24" s="79">
        <v>640597</v>
      </c>
      <c r="AK24" s="78">
        <v>13986.038</v>
      </c>
      <c r="AL24" s="78">
        <v>12836.457</v>
      </c>
      <c r="AM24" s="78">
        <v>640.59699999999998</v>
      </c>
      <c r="AN24" s="77"/>
      <c r="AP24" s="82" t="s">
        <v>138</v>
      </c>
      <c r="AQ24" s="83">
        <v>7654289</v>
      </c>
      <c r="AR24" s="84">
        <v>6153711</v>
      </c>
      <c r="AS24" s="85">
        <v>1452401</v>
      </c>
      <c r="AT24" s="84">
        <f t="shared" si="0"/>
        <v>7654.2889999999998</v>
      </c>
      <c r="AU24" s="84">
        <f t="shared" si="0"/>
        <v>6153.7110000000002</v>
      </c>
      <c r="AV24" s="84">
        <f t="shared" si="0"/>
        <v>1452.4010000000001</v>
      </c>
    </row>
    <row r="25" spans="1:48" ht="19.95" customHeight="1">
      <c r="AG25" s="77" t="s">
        <v>139</v>
      </c>
      <c r="AH25" s="78">
        <v>12828289</v>
      </c>
      <c r="AI25" s="78">
        <v>12047414</v>
      </c>
      <c r="AJ25" s="79">
        <v>441537</v>
      </c>
      <c r="AK25" s="78">
        <v>12828.289000000001</v>
      </c>
      <c r="AL25" s="78">
        <v>12047.414000000001</v>
      </c>
      <c r="AM25" s="78">
        <v>441.53699999999998</v>
      </c>
      <c r="AN25" s="77" t="s">
        <v>139</v>
      </c>
      <c r="AP25" s="82" t="s">
        <v>140</v>
      </c>
      <c r="AQ25" s="83">
        <v>5826558</v>
      </c>
      <c r="AR25" s="84">
        <v>4313923</v>
      </c>
      <c r="AS25" s="85">
        <v>1473252</v>
      </c>
      <c r="AT25" s="84">
        <f t="shared" si="0"/>
        <v>5826.558</v>
      </c>
      <c r="AU25" s="84">
        <f t="shared" si="0"/>
        <v>4313.9229999999998</v>
      </c>
      <c r="AV25" s="84">
        <f t="shared" si="0"/>
        <v>1473.252</v>
      </c>
    </row>
    <row r="26" spans="1:48" ht="19.95" customHeight="1">
      <c r="AG26" s="77" t="s">
        <v>141</v>
      </c>
      <c r="AH26" s="78">
        <v>13239672</v>
      </c>
      <c r="AI26" s="78">
        <v>12483620</v>
      </c>
      <c r="AJ26" s="79">
        <v>288851</v>
      </c>
      <c r="AK26" s="78">
        <v>13239.672</v>
      </c>
      <c r="AL26" s="78">
        <v>12483.62</v>
      </c>
      <c r="AM26" s="78">
        <v>288.851</v>
      </c>
      <c r="AN26" s="77"/>
      <c r="AP26" s="82" t="s">
        <v>142</v>
      </c>
      <c r="AQ26" s="83">
        <v>8841649</v>
      </c>
      <c r="AR26" s="84">
        <v>6423127</v>
      </c>
      <c r="AS26" s="85">
        <v>2386212</v>
      </c>
      <c r="AT26" s="84">
        <f t="shared" si="0"/>
        <v>8841.6489999999994</v>
      </c>
      <c r="AU26" s="84">
        <f t="shared" si="0"/>
        <v>6423.1270000000004</v>
      </c>
      <c r="AV26" s="84">
        <f t="shared" si="0"/>
        <v>2386.212</v>
      </c>
    </row>
    <row r="27" spans="1:48" ht="19.95" customHeight="1">
      <c r="AG27" s="77" t="s">
        <v>143</v>
      </c>
      <c r="AH27" s="78">
        <v>15149333</v>
      </c>
      <c r="AI27" s="78">
        <v>14134246</v>
      </c>
      <c r="AJ27" s="79">
        <v>523034</v>
      </c>
      <c r="AK27" s="78">
        <v>15149.333000000001</v>
      </c>
      <c r="AL27" s="78">
        <v>14134.245999999999</v>
      </c>
      <c r="AM27" s="78">
        <v>523.03399999999999</v>
      </c>
      <c r="AN27" s="88"/>
      <c r="AP27" s="82" t="s">
        <v>144</v>
      </c>
      <c r="AQ27" s="83">
        <v>6997763</v>
      </c>
      <c r="AR27" s="84">
        <v>4793839</v>
      </c>
      <c r="AS27" s="85">
        <v>1954145</v>
      </c>
      <c r="AT27" s="84">
        <f t="shared" si="0"/>
        <v>6997.7629999999999</v>
      </c>
      <c r="AU27" s="84">
        <f t="shared" si="0"/>
        <v>4793.8389999999999</v>
      </c>
      <c r="AV27" s="84">
        <f t="shared" si="0"/>
        <v>1954.145</v>
      </c>
    </row>
    <row r="28" spans="1:48" ht="19.95" customHeight="1">
      <c r="AG28" s="77" t="s">
        <v>145</v>
      </c>
      <c r="AH28" s="78">
        <v>9956771</v>
      </c>
      <c r="AI28" s="78">
        <v>9383149</v>
      </c>
      <c r="AJ28" s="79">
        <v>316338</v>
      </c>
      <c r="AK28" s="78">
        <v>9956.7710000000006</v>
      </c>
      <c r="AL28" s="78">
        <v>9383.1489999999994</v>
      </c>
      <c r="AM28" s="78">
        <v>316.33800000000002</v>
      </c>
      <c r="AN28" s="88" t="s">
        <v>145</v>
      </c>
      <c r="AP28" s="82" t="s">
        <v>146</v>
      </c>
      <c r="AQ28" s="83">
        <v>8686972.5</v>
      </c>
      <c r="AR28" s="84">
        <v>5808833</v>
      </c>
      <c r="AS28" s="85">
        <v>2623982</v>
      </c>
      <c r="AT28" s="84">
        <f t="shared" si="0"/>
        <v>8686.9724999999999</v>
      </c>
      <c r="AU28" s="84">
        <f t="shared" si="0"/>
        <v>5808.8329999999996</v>
      </c>
      <c r="AV28" s="84">
        <f t="shared" si="0"/>
        <v>2623.982</v>
      </c>
    </row>
    <row r="29" spans="1:48" ht="18.600000000000001" customHeight="1">
      <c r="AG29" s="77" t="s">
        <v>147</v>
      </c>
      <c r="AH29" s="78">
        <v>14340478</v>
      </c>
      <c r="AI29" s="78">
        <v>13514628</v>
      </c>
      <c r="AJ29" s="79">
        <v>475403</v>
      </c>
      <c r="AK29" s="78">
        <v>14340.477999999999</v>
      </c>
      <c r="AL29" s="78">
        <v>13514.628000000001</v>
      </c>
      <c r="AM29" s="78">
        <v>475.40300000000002</v>
      </c>
      <c r="AN29" s="88"/>
      <c r="AP29" s="82" t="s">
        <v>148</v>
      </c>
      <c r="AQ29" s="83">
        <v>8325877</v>
      </c>
      <c r="AR29" s="84">
        <v>5494503</v>
      </c>
      <c r="AS29" s="85">
        <v>2561059</v>
      </c>
      <c r="AT29" s="84">
        <f t="shared" si="0"/>
        <v>8325.8770000000004</v>
      </c>
      <c r="AU29" s="84">
        <f t="shared" si="0"/>
        <v>5494.5029999999997</v>
      </c>
      <c r="AV29" s="84">
        <f t="shared" si="0"/>
        <v>2561.0590000000002</v>
      </c>
    </row>
    <row r="30" spans="1:48" ht="19.8" hidden="1" customHeight="1">
      <c r="AG30" s="77" t="s">
        <v>149</v>
      </c>
      <c r="AH30" s="78">
        <v>13738212</v>
      </c>
      <c r="AI30" s="78">
        <v>12873806</v>
      </c>
      <c r="AJ30" s="79">
        <v>448767</v>
      </c>
      <c r="AK30" s="78">
        <v>14340.477999999999</v>
      </c>
      <c r="AL30" s="78">
        <v>13514.628000000001</v>
      </c>
      <c r="AM30" s="78">
        <v>475.40300000000002</v>
      </c>
      <c r="AN30" s="88"/>
      <c r="AP30" s="82" t="s">
        <v>150</v>
      </c>
      <c r="AQ30" s="83">
        <v>8902470</v>
      </c>
      <c r="AR30" s="84">
        <v>6242920</v>
      </c>
      <c r="AS30" s="85">
        <v>2218953</v>
      </c>
      <c r="AT30" s="84">
        <f t="shared" si="0"/>
        <v>8902.4699999999993</v>
      </c>
      <c r="AU30" s="84">
        <f t="shared" si="0"/>
        <v>6242.92</v>
      </c>
      <c r="AV30" s="84">
        <f t="shared" si="0"/>
        <v>2218.953</v>
      </c>
    </row>
    <row r="31" spans="1:48" s="90" customFormat="1" ht="17.399999999999999">
      <c r="A31" s="89"/>
      <c r="AG31" s="88" t="s">
        <v>151</v>
      </c>
      <c r="AH31" s="91">
        <v>13881805</v>
      </c>
      <c r="AI31" s="92">
        <v>12778061</v>
      </c>
      <c r="AJ31" s="93">
        <v>761508</v>
      </c>
      <c r="AK31" s="92">
        <f t="shared" ref="AK31:AM40" si="1">AH31/1000</f>
        <v>13881.805</v>
      </c>
      <c r="AL31" s="92">
        <f t="shared" si="1"/>
        <v>12778.061</v>
      </c>
      <c r="AM31" s="92">
        <f t="shared" si="1"/>
        <v>761.50800000000004</v>
      </c>
      <c r="AN31" s="88" t="s">
        <v>151</v>
      </c>
      <c r="AP31" s="94" t="s">
        <v>152</v>
      </c>
      <c r="AQ31" s="95">
        <v>10184486.5</v>
      </c>
      <c r="AR31" s="96">
        <v>6412308</v>
      </c>
      <c r="AS31" s="97">
        <v>3209750</v>
      </c>
      <c r="AT31" s="96">
        <f t="shared" si="0"/>
        <v>10184.486500000001</v>
      </c>
      <c r="AU31" s="96">
        <f t="shared" si="0"/>
        <v>6412.308</v>
      </c>
      <c r="AV31" s="96">
        <f t="shared" si="0"/>
        <v>3209.75</v>
      </c>
    </row>
    <row r="32" spans="1:48" ht="17.399999999999999">
      <c r="A32" s="98"/>
      <c r="AG32" s="88" t="s">
        <v>153</v>
      </c>
      <c r="AH32" s="91">
        <v>14408177</v>
      </c>
      <c r="AI32" s="92">
        <v>13369029</v>
      </c>
      <c r="AJ32" s="93">
        <v>610362</v>
      </c>
      <c r="AK32" s="92">
        <f t="shared" si="1"/>
        <v>14408.177</v>
      </c>
      <c r="AL32" s="92">
        <f t="shared" si="1"/>
        <v>13369.029</v>
      </c>
      <c r="AM32" s="92">
        <f t="shared" si="1"/>
        <v>610.36199999999997</v>
      </c>
      <c r="AN32" s="88"/>
      <c r="AP32" s="82" t="s">
        <v>154</v>
      </c>
      <c r="AQ32" s="83">
        <v>7444372</v>
      </c>
      <c r="AR32" s="84">
        <v>5438541</v>
      </c>
      <c r="AS32" s="85">
        <v>1767400</v>
      </c>
      <c r="AT32" s="84">
        <f t="shared" si="0"/>
        <v>7444.3720000000003</v>
      </c>
      <c r="AU32" s="84">
        <f t="shared" si="0"/>
        <v>5438.5410000000002</v>
      </c>
      <c r="AV32" s="84">
        <f t="shared" si="0"/>
        <v>1767.4</v>
      </c>
    </row>
    <row r="33" spans="1:48" ht="17.399999999999999">
      <c r="A33" s="98"/>
      <c r="B33" s="99"/>
      <c r="C33" s="99"/>
      <c r="D33" s="99"/>
      <c r="E33" s="99"/>
      <c r="AG33" s="88" t="s">
        <v>155</v>
      </c>
      <c r="AH33" s="78">
        <v>16289604</v>
      </c>
      <c r="AI33" s="78">
        <v>15260742</v>
      </c>
      <c r="AJ33" s="79">
        <v>612321</v>
      </c>
      <c r="AK33" s="92">
        <f t="shared" si="1"/>
        <v>16289.603999999999</v>
      </c>
      <c r="AL33" s="92">
        <f t="shared" si="1"/>
        <v>15260.742</v>
      </c>
      <c r="AM33" s="92">
        <f t="shared" si="1"/>
        <v>612.32100000000003</v>
      </c>
      <c r="AN33" s="88"/>
      <c r="AP33" s="82" t="s">
        <v>156</v>
      </c>
      <c r="AQ33" s="83">
        <v>9283019</v>
      </c>
      <c r="AR33" s="84">
        <v>6598816</v>
      </c>
      <c r="AS33" s="85">
        <v>2403579</v>
      </c>
      <c r="AT33" s="84">
        <f t="shared" si="0"/>
        <v>9283.0190000000002</v>
      </c>
      <c r="AU33" s="84">
        <f t="shared" si="0"/>
        <v>6598.8159999999998</v>
      </c>
      <c r="AV33" s="84">
        <f t="shared" si="0"/>
        <v>2403.5790000000002</v>
      </c>
    </row>
    <row r="34" spans="1:48">
      <c r="AG34" s="88" t="s">
        <v>157</v>
      </c>
      <c r="AH34" s="78">
        <v>16054541</v>
      </c>
      <c r="AI34" s="78">
        <v>14640310</v>
      </c>
      <c r="AJ34" s="79">
        <v>964876</v>
      </c>
      <c r="AK34" s="92">
        <f t="shared" si="1"/>
        <v>16054.540999999999</v>
      </c>
      <c r="AL34" s="92">
        <f t="shared" si="1"/>
        <v>14640.31</v>
      </c>
      <c r="AM34" s="92">
        <f t="shared" si="1"/>
        <v>964.87599999999998</v>
      </c>
      <c r="AN34" s="88" t="s">
        <v>157</v>
      </c>
      <c r="AP34" s="82" t="s">
        <v>158</v>
      </c>
      <c r="AQ34" s="83">
        <v>10309281.5</v>
      </c>
      <c r="AR34" s="84">
        <v>6878062</v>
      </c>
      <c r="AS34" s="85">
        <v>3022730</v>
      </c>
      <c r="AT34" s="84">
        <f t="shared" si="0"/>
        <v>10309.281499999999</v>
      </c>
      <c r="AU34" s="84">
        <f t="shared" si="0"/>
        <v>6878.0619999999999</v>
      </c>
      <c r="AV34" s="84">
        <f t="shared" si="0"/>
        <v>3022.73</v>
      </c>
    </row>
    <row r="35" spans="1:48">
      <c r="AG35" s="88" t="s">
        <v>159</v>
      </c>
      <c r="AH35" s="78">
        <v>13411941</v>
      </c>
      <c r="AI35" s="78">
        <v>12407145</v>
      </c>
      <c r="AJ35" s="79">
        <v>563239</v>
      </c>
      <c r="AK35" s="78">
        <f t="shared" si="1"/>
        <v>13411.941000000001</v>
      </c>
      <c r="AL35" s="78">
        <f t="shared" si="1"/>
        <v>12407.145</v>
      </c>
      <c r="AM35" s="78">
        <f t="shared" si="1"/>
        <v>563.23900000000003</v>
      </c>
      <c r="AN35" s="88"/>
      <c r="AP35" s="82" t="s">
        <v>160</v>
      </c>
      <c r="AQ35" s="83">
        <v>7194504</v>
      </c>
      <c r="AR35" s="84">
        <v>5497460</v>
      </c>
      <c r="AS35" s="85">
        <v>1439145</v>
      </c>
      <c r="AT35" s="84">
        <v>7194.5039999999999</v>
      </c>
      <c r="AU35" s="84">
        <v>5497.46</v>
      </c>
      <c r="AV35" s="84">
        <v>1439.145</v>
      </c>
    </row>
    <row r="36" spans="1:48">
      <c r="AG36" s="88" t="s">
        <v>161</v>
      </c>
      <c r="AH36" s="78">
        <v>13160733</v>
      </c>
      <c r="AI36" s="78">
        <v>12085445</v>
      </c>
      <c r="AJ36" s="79">
        <v>719444</v>
      </c>
      <c r="AK36" s="78">
        <f t="shared" si="1"/>
        <v>13160.733</v>
      </c>
      <c r="AL36" s="78">
        <f t="shared" si="1"/>
        <v>12085.445</v>
      </c>
      <c r="AM36" s="78">
        <f t="shared" si="1"/>
        <v>719.44399999999996</v>
      </c>
      <c r="AN36" s="88"/>
      <c r="AP36" s="82" t="s">
        <v>162</v>
      </c>
      <c r="AQ36" s="83">
        <v>10502584</v>
      </c>
      <c r="AR36" s="84">
        <v>6497490</v>
      </c>
      <c r="AS36" s="85">
        <v>3535101</v>
      </c>
      <c r="AT36" s="84">
        <f t="shared" ref="AT36:AV58" si="2">AQ36/1000</f>
        <v>10502.584000000001</v>
      </c>
      <c r="AU36" s="84">
        <f t="shared" si="2"/>
        <v>6497.49</v>
      </c>
      <c r="AV36" s="84">
        <f t="shared" si="2"/>
        <v>3535.1010000000001</v>
      </c>
    </row>
    <row r="37" spans="1:48">
      <c r="AG37" s="88" t="s">
        <v>163</v>
      </c>
      <c r="AH37" s="78">
        <v>11892248</v>
      </c>
      <c r="AI37" s="78">
        <v>10928330</v>
      </c>
      <c r="AJ37" s="79">
        <v>588100</v>
      </c>
      <c r="AK37" s="78">
        <f t="shared" si="1"/>
        <v>11892.248</v>
      </c>
      <c r="AL37" s="78">
        <f t="shared" si="1"/>
        <v>10928.33</v>
      </c>
      <c r="AM37" s="78">
        <f t="shared" si="1"/>
        <v>588.1</v>
      </c>
      <c r="AN37" s="88" t="s">
        <v>163</v>
      </c>
      <c r="AP37" s="82" t="s">
        <v>164</v>
      </c>
      <c r="AQ37" s="83">
        <v>7949826</v>
      </c>
      <c r="AR37" s="84">
        <v>5132908</v>
      </c>
      <c r="AS37" s="85">
        <v>2629195</v>
      </c>
      <c r="AT37" s="84">
        <f t="shared" si="2"/>
        <v>7949.826</v>
      </c>
      <c r="AU37" s="84">
        <f t="shared" si="2"/>
        <v>5132.9080000000004</v>
      </c>
      <c r="AV37" s="84">
        <f t="shared" si="2"/>
        <v>2629.1950000000002</v>
      </c>
    </row>
    <row r="38" spans="1:48">
      <c r="AG38" s="88" t="s">
        <v>165</v>
      </c>
      <c r="AH38" s="78">
        <v>13723920</v>
      </c>
      <c r="AI38" s="78">
        <v>12592201</v>
      </c>
      <c r="AJ38" s="79">
        <v>626752</v>
      </c>
      <c r="AK38" s="78">
        <f t="shared" si="1"/>
        <v>13723.92</v>
      </c>
      <c r="AL38" s="78">
        <f t="shared" si="1"/>
        <v>12592.200999999999</v>
      </c>
      <c r="AM38" s="78">
        <f t="shared" si="1"/>
        <v>626.75199999999995</v>
      </c>
      <c r="AN38" s="88"/>
      <c r="AP38" s="82" t="s">
        <v>166</v>
      </c>
      <c r="AQ38" s="83">
        <v>9903783</v>
      </c>
      <c r="AR38" s="84">
        <v>6552712</v>
      </c>
      <c r="AS38" s="85">
        <v>2946655</v>
      </c>
      <c r="AT38" s="84">
        <f t="shared" si="2"/>
        <v>9903.7829999999994</v>
      </c>
      <c r="AU38" s="84">
        <f t="shared" si="2"/>
        <v>6552.7120000000004</v>
      </c>
      <c r="AV38" s="84">
        <f t="shared" si="2"/>
        <v>2946.6550000000002</v>
      </c>
    </row>
    <row r="39" spans="1:48">
      <c r="AG39" s="77" t="s">
        <v>167</v>
      </c>
      <c r="AH39" s="78">
        <v>15057259</v>
      </c>
      <c r="AI39" s="78">
        <v>13383339</v>
      </c>
      <c r="AJ39" s="79">
        <v>1113615</v>
      </c>
      <c r="AK39" s="78">
        <f t="shared" si="1"/>
        <v>15057.259</v>
      </c>
      <c r="AL39" s="78">
        <f t="shared" si="1"/>
        <v>13383.339</v>
      </c>
      <c r="AM39" s="78">
        <f t="shared" si="1"/>
        <v>1113.615</v>
      </c>
      <c r="AP39" s="82" t="s">
        <v>168</v>
      </c>
      <c r="AQ39" s="83">
        <v>8984460</v>
      </c>
      <c r="AR39" s="84">
        <v>6130528</v>
      </c>
      <c r="AS39" s="85">
        <v>2500651</v>
      </c>
      <c r="AT39" s="84">
        <f t="shared" si="2"/>
        <v>8984.4599999999991</v>
      </c>
      <c r="AU39" s="84">
        <f t="shared" si="2"/>
        <v>6130.5280000000002</v>
      </c>
      <c r="AV39" s="84">
        <f t="shared" si="2"/>
        <v>2500.6509999999998</v>
      </c>
    </row>
    <row r="40" spans="1:48">
      <c r="AG40" s="77" t="s">
        <v>169</v>
      </c>
      <c r="AH40" s="78">
        <v>10309360</v>
      </c>
      <c r="AI40" s="78">
        <v>9413587</v>
      </c>
      <c r="AJ40" s="79">
        <v>674685</v>
      </c>
      <c r="AK40" s="78">
        <f t="shared" si="1"/>
        <v>10309.36</v>
      </c>
      <c r="AL40" s="78">
        <f t="shared" si="1"/>
        <v>9413.5869999999995</v>
      </c>
      <c r="AM40" s="78">
        <f t="shared" si="1"/>
        <v>674.68499999999995</v>
      </c>
      <c r="AN40" s="80" t="s">
        <v>169</v>
      </c>
      <c r="AP40" s="82" t="s">
        <v>170</v>
      </c>
      <c r="AQ40" s="83">
        <v>8927024</v>
      </c>
      <c r="AR40" s="84">
        <v>5925206</v>
      </c>
      <c r="AS40" s="85">
        <v>2618623</v>
      </c>
      <c r="AT40" s="84">
        <f t="shared" si="2"/>
        <v>8927.0239999999994</v>
      </c>
      <c r="AU40" s="84">
        <f t="shared" si="2"/>
        <v>5925.2060000000001</v>
      </c>
      <c r="AV40" s="84">
        <f t="shared" si="2"/>
        <v>2618.623</v>
      </c>
    </row>
    <row r="41" spans="1:48">
      <c r="AG41" s="77" t="s">
        <v>171</v>
      </c>
      <c r="AH41" s="78">
        <v>13953181</v>
      </c>
      <c r="AI41" s="78">
        <v>12408257</v>
      </c>
      <c r="AJ41" s="79">
        <v>1138152</v>
      </c>
      <c r="AK41" s="78">
        <v>13953.181</v>
      </c>
      <c r="AL41" s="78">
        <v>12408.257</v>
      </c>
      <c r="AM41" s="78">
        <v>1138.152</v>
      </c>
      <c r="AP41" s="82" t="s">
        <v>172</v>
      </c>
      <c r="AQ41" s="83">
        <v>9138928</v>
      </c>
      <c r="AR41" s="84">
        <v>5782702</v>
      </c>
      <c r="AS41" s="85">
        <v>2849656</v>
      </c>
      <c r="AT41" s="84">
        <f t="shared" si="2"/>
        <v>9138.9279999999999</v>
      </c>
      <c r="AU41" s="84">
        <f t="shared" si="2"/>
        <v>5782.7020000000002</v>
      </c>
      <c r="AV41" s="84">
        <f t="shared" si="2"/>
        <v>2849.6559999999999</v>
      </c>
    </row>
    <row r="42" spans="1:48">
      <c r="AG42" s="77" t="s">
        <v>173</v>
      </c>
      <c r="AH42" s="78">
        <v>12325603</v>
      </c>
      <c r="AI42" s="78">
        <v>11245394</v>
      </c>
      <c r="AJ42" s="79">
        <v>716530</v>
      </c>
      <c r="AK42" s="78">
        <v>12325.602999999999</v>
      </c>
      <c r="AL42" s="78">
        <v>11245.394</v>
      </c>
      <c r="AM42" s="78">
        <v>716.53</v>
      </c>
      <c r="AP42" s="82" t="s">
        <v>174</v>
      </c>
      <c r="AQ42" s="83">
        <v>8746229</v>
      </c>
      <c r="AR42" s="84">
        <v>6085706</v>
      </c>
      <c r="AS42" s="85">
        <v>2071806</v>
      </c>
      <c r="AT42" s="84">
        <f t="shared" si="2"/>
        <v>8746.2289999999994</v>
      </c>
      <c r="AU42" s="84">
        <f t="shared" si="2"/>
        <v>6085.7060000000001</v>
      </c>
      <c r="AV42" s="84">
        <f t="shared" si="2"/>
        <v>2071.806</v>
      </c>
    </row>
    <row r="43" spans="1:48">
      <c r="AG43" s="77" t="s">
        <v>175</v>
      </c>
      <c r="AH43" s="78">
        <v>13012125</v>
      </c>
      <c r="AI43" s="78">
        <v>11750754</v>
      </c>
      <c r="AJ43" s="79">
        <v>938855</v>
      </c>
      <c r="AK43" s="78">
        <v>13012</v>
      </c>
      <c r="AL43" s="78">
        <v>11751</v>
      </c>
      <c r="AM43" s="78">
        <v>938.85500000000002</v>
      </c>
      <c r="AN43" s="80" t="s">
        <v>176</v>
      </c>
      <c r="AP43" s="82" t="s">
        <v>177</v>
      </c>
      <c r="AQ43" s="83">
        <v>7777611</v>
      </c>
      <c r="AR43" s="84">
        <v>5684049</v>
      </c>
      <c r="AS43" s="85">
        <v>1684543</v>
      </c>
      <c r="AT43" s="84">
        <f t="shared" si="2"/>
        <v>7777.6109999999999</v>
      </c>
      <c r="AU43" s="84">
        <f t="shared" si="2"/>
        <v>5684.049</v>
      </c>
      <c r="AV43" s="84">
        <f t="shared" si="2"/>
        <v>1684.5429999999999</v>
      </c>
    </row>
    <row r="44" spans="1:48">
      <c r="AG44" s="77" t="s">
        <v>178</v>
      </c>
      <c r="AH44" s="78">
        <v>13540379</v>
      </c>
      <c r="AI44" s="78">
        <v>12247744</v>
      </c>
      <c r="AJ44" s="79">
        <v>986283</v>
      </c>
      <c r="AK44" s="78">
        <v>13540</v>
      </c>
      <c r="AL44" s="78">
        <v>12248</v>
      </c>
      <c r="AM44" s="78">
        <v>986</v>
      </c>
      <c r="AP44" s="82" t="s">
        <v>179</v>
      </c>
      <c r="AQ44" s="83">
        <v>9743924</v>
      </c>
      <c r="AR44" s="84">
        <v>6731112</v>
      </c>
      <c r="AS44" s="85">
        <v>2559841</v>
      </c>
      <c r="AT44" s="84">
        <f t="shared" si="2"/>
        <v>9743.9240000000009</v>
      </c>
      <c r="AU44" s="84">
        <f t="shared" si="2"/>
        <v>6731.1120000000001</v>
      </c>
      <c r="AV44" s="84">
        <f t="shared" si="2"/>
        <v>2559.8409999999999</v>
      </c>
    </row>
    <row r="45" spans="1:48">
      <c r="AG45" s="77" t="s">
        <v>180</v>
      </c>
      <c r="AH45" s="78">
        <v>12688692</v>
      </c>
      <c r="AI45" s="78">
        <v>11495426</v>
      </c>
      <c r="AJ45" s="79">
        <v>862180</v>
      </c>
      <c r="AK45" s="78">
        <v>12689</v>
      </c>
      <c r="AL45" s="78">
        <v>11495</v>
      </c>
      <c r="AM45" s="78">
        <v>862</v>
      </c>
      <c r="AP45" s="82" t="s">
        <v>181</v>
      </c>
      <c r="AQ45" s="83">
        <v>9265390</v>
      </c>
      <c r="AR45" s="84">
        <v>7462691</v>
      </c>
      <c r="AS45" s="85">
        <v>1463731</v>
      </c>
      <c r="AT45" s="84">
        <f t="shared" si="2"/>
        <v>9265.39</v>
      </c>
      <c r="AU45" s="84">
        <f t="shared" si="2"/>
        <v>7462.6909999999998</v>
      </c>
      <c r="AV45" s="84">
        <f t="shared" si="2"/>
        <v>1463.731</v>
      </c>
    </row>
    <row r="46" spans="1:48">
      <c r="AG46" s="77" t="s">
        <v>182</v>
      </c>
      <c r="AH46" s="78">
        <v>13599327</v>
      </c>
      <c r="AI46" s="78">
        <v>12139538</v>
      </c>
      <c r="AJ46" s="79">
        <v>1068943</v>
      </c>
      <c r="AK46" s="78">
        <v>13599</v>
      </c>
      <c r="AL46" s="78">
        <v>12140</v>
      </c>
      <c r="AM46" s="78">
        <v>1069</v>
      </c>
      <c r="AN46" s="80" t="s">
        <v>182</v>
      </c>
      <c r="AP46" s="82" t="s">
        <v>183</v>
      </c>
      <c r="AQ46" s="83">
        <v>6169541.5</v>
      </c>
      <c r="AR46" s="84">
        <v>4616060</v>
      </c>
      <c r="AS46" s="85">
        <v>1303227.5</v>
      </c>
      <c r="AT46" s="84">
        <f t="shared" si="2"/>
        <v>6169.5415000000003</v>
      </c>
      <c r="AU46" s="84">
        <f t="shared" si="2"/>
        <v>4616.0600000000004</v>
      </c>
      <c r="AV46" s="84">
        <f t="shared" si="2"/>
        <v>1303.2275</v>
      </c>
    </row>
    <row r="47" spans="1:48">
      <c r="AP47" s="100" t="s">
        <v>184</v>
      </c>
      <c r="AQ47" s="81">
        <v>6888624</v>
      </c>
      <c r="AR47" s="78">
        <v>4634432</v>
      </c>
      <c r="AS47" s="79">
        <v>1901783</v>
      </c>
      <c r="AT47" s="78">
        <f t="shared" si="2"/>
        <v>6888.6239999999998</v>
      </c>
      <c r="AU47" s="78">
        <f t="shared" si="2"/>
        <v>4634.4319999999998</v>
      </c>
      <c r="AV47" s="78">
        <f t="shared" si="2"/>
        <v>1901.7829999999999</v>
      </c>
    </row>
    <row r="48" spans="1:48">
      <c r="AP48" s="100" t="s">
        <v>185</v>
      </c>
      <c r="AQ48" s="86">
        <v>6464230</v>
      </c>
      <c r="AR48" s="86">
        <v>3871472</v>
      </c>
      <c r="AS48" s="87">
        <v>2344384</v>
      </c>
      <c r="AT48" s="78">
        <f t="shared" si="2"/>
        <v>6464.23</v>
      </c>
      <c r="AU48" s="78">
        <f t="shared" si="2"/>
        <v>3871.4720000000002</v>
      </c>
      <c r="AV48" s="78">
        <f t="shared" si="2"/>
        <v>2344.384</v>
      </c>
    </row>
    <row r="49" spans="42:48">
      <c r="AP49" s="100" t="s">
        <v>186</v>
      </c>
      <c r="AQ49" s="86">
        <v>8393603</v>
      </c>
      <c r="AR49" s="86">
        <v>4966324</v>
      </c>
      <c r="AS49" s="87">
        <v>3124378</v>
      </c>
      <c r="AT49" s="78">
        <f t="shared" si="2"/>
        <v>8393.6029999999992</v>
      </c>
      <c r="AU49" s="78">
        <f t="shared" si="2"/>
        <v>4966.3239999999996</v>
      </c>
      <c r="AV49" s="78">
        <f t="shared" si="2"/>
        <v>3124.3780000000002</v>
      </c>
    </row>
    <row r="50" spans="42:48">
      <c r="AP50" s="100" t="s">
        <v>187</v>
      </c>
      <c r="AQ50" s="81">
        <v>9311519</v>
      </c>
      <c r="AR50" s="78">
        <v>5330087</v>
      </c>
      <c r="AS50" s="79">
        <v>3565070</v>
      </c>
      <c r="AT50" s="78">
        <f t="shared" si="2"/>
        <v>9311.5190000000002</v>
      </c>
      <c r="AU50" s="78">
        <f t="shared" si="2"/>
        <v>5330.0870000000004</v>
      </c>
      <c r="AV50" s="78">
        <f t="shared" si="2"/>
        <v>3565.07</v>
      </c>
    </row>
    <row r="51" spans="42:48">
      <c r="AP51" s="100" t="s">
        <v>188</v>
      </c>
      <c r="AQ51" s="86">
        <v>8612590</v>
      </c>
      <c r="AR51" s="86">
        <v>5290798</v>
      </c>
      <c r="AS51" s="87">
        <v>2898672</v>
      </c>
      <c r="AT51" s="78">
        <f t="shared" si="2"/>
        <v>8612.59</v>
      </c>
      <c r="AU51" s="78">
        <f t="shared" si="2"/>
        <v>5290.7979999999998</v>
      </c>
      <c r="AV51" s="78">
        <f t="shared" si="2"/>
        <v>2898.672</v>
      </c>
    </row>
    <row r="52" spans="42:48">
      <c r="AP52" s="100" t="s">
        <v>189</v>
      </c>
      <c r="AQ52" s="86">
        <v>8262723</v>
      </c>
      <c r="AR52" s="86">
        <v>5084914</v>
      </c>
      <c r="AS52" s="87">
        <v>2864210</v>
      </c>
      <c r="AT52" s="78">
        <f t="shared" si="2"/>
        <v>8262.723</v>
      </c>
      <c r="AU52" s="78">
        <f t="shared" si="2"/>
        <v>5084.9139999999998</v>
      </c>
      <c r="AV52" s="78">
        <f t="shared" si="2"/>
        <v>2864.21</v>
      </c>
    </row>
    <row r="53" spans="42:48">
      <c r="AP53" s="100" t="s">
        <v>190</v>
      </c>
      <c r="AQ53" s="81">
        <v>9563307</v>
      </c>
      <c r="AR53" s="78">
        <v>5706837</v>
      </c>
      <c r="AS53" s="79">
        <v>3522238</v>
      </c>
      <c r="AT53" s="78">
        <f t="shared" si="2"/>
        <v>9563.3070000000007</v>
      </c>
      <c r="AU53" s="78">
        <f t="shared" si="2"/>
        <v>5706.8370000000004</v>
      </c>
      <c r="AV53" s="78">
        <f t="shared" si="2"/>
        <v>3522.2379999999998</v>
      </c>
    </row>
    <row r="54" spans="42:48">
      <c r="AP54" s="100" t="s">
        <v>191</v>
      </c>
      <c r="AQ54" s="86">
        <v>9345055</v>
      </c>
      <c r="AR54" s="86">
        <v>5730547</v>
      </c>
      <c r="AS54" s="87">
        <v>3255113</v>
      </c>
      <c r="AT54" s="78">
        <f t="shared" si="2"/>
        <v>9345.0550000000003</v>
      </c>
      <c r="AU54" s="78">
        <f t="shared" si="2"/>
        <v>5730.5469999999996</v>
      </c>
      <c r="AV54" s="78">
        <f t="shared" si="2"/>
        <v>3255.1129999999998</v>
      </c>
    </row>
    <row r="55" spans="42:48">
      <c r="AP55" s="100" t="s">
        <v>192</v>
      </c>
      <c r="AQ55" s="86">
        <v>9517006</v>
      </c>
      <c r="AR55" s="86">
        <v>5749648</v>
      </c>
      <c r="AS55" s="87">
        <v>3453717</v>
      </c>
      <c r="AT55" s="78">
        <f t="shared" si="2"/>
        <v>9517.0059999999994</v>
      </c>
      <c r="AU55" s="78">
        <f t="shared" si="2"/>
        <v>5749.6480000000001</v>
      </c>
      <c r="AV55" s="78">
        <f t="shared" si="2"/>
        <v>3453.7170000000001</v>
      </c>
    </row>
    <row r="56" spans="42:48">
      <c r="AP56" s="100" t="s">
        <v>193</v>
      </c>
      <c r="AQ56" s="81">
        <v>9089255</v>
      </c>
      <c r="AR56" s="78">
        <v>6452391</v>
      </c>
      <c r="AS56" s="79">
        <v>2265033</v>
      </c>
      <c r="AT56" s="78">
        <f t="shared" si="2"/>
        <v>9089.2549999999992</v>
      </c>
      <c r="AU56" s="78">
        <f t="shared" si="2"/>
        <v>6452.3909999999996</v>
      </c>
      <c r="AV56" s="78">
        <f t="shared" si="2"/>
        <v>2265.0329999999999</v>
      </c>
    </row>
    <row r="57" spans="42:48">
      <c r="AP57" s="100" t="s">
        <v>194</v>
      </c>
      <c r="AQ57" s="86">
        <v>8902795</v>
      </c>
      <c r="AR57" s="86">
        <v>6679218</v>
      </c>
      <c r="AS57" s="87">
        <v>1855182</v>
      </c>
      <c r="AT57" s="78">
        <f t="shared" si="2"/>
        <v>8902.7950000000001</v>
      </c>
      <c r="AU57" s="78">
        <f t="shared" si="2"/>
        <v>6679.2179999999998</v>
      </c>
      <c r="AV57" s="78">
        <f t="shared" si="2"/>
        <v>1855.182</v>
      </c>
    </row>
    <row r="58" spans="42:48">
      <c r="AP58" s="100" t="s">
        <v>195</v>
      </c>
      <c r="AQ58" s="86">
        <v>8822354</v>
      </c>
      <c r="AR58" s="86">
        <v>7110271</v>
      </c>
      <c r="AS58" s="87">
        <v>1349071</v>
      </c>
      <c r="AT58" s="78">
        <f t="shared" si="2"/>
        <v>8822.3539999999994</v>
      </c>
      <c r="AU58" s="78">
        <f t="shared" si="2"/>
        <v>7110.2709999999997</v>
      </c>
      <c r="AV58" s="78">
        <f t="shared" si="2"/>
        <v>1349.0709999999999</v>
      </c>
    </row>
    <row r="60" spans="42:48">
      <c r="AP60" s="80" t="s">
        <v>196</v>
      </c>
      <c r="AQ60" s="81">
        <v>9848195</v>
      </c>
      <c r="AR60" s="78">
        <v>7887411</v>
      </c>
      <c r="AS60" s="79">
        <v>1528451</v>
      </c>
      <c r="AT60" s="78">
        <v>9848.1949999999997</v>
      </c>
      <c r="AU60" s="78">
        <v>7887.4110000000001</v>
      </c>
      <c r="AV60" s="78">
        <v>1528.451</v>
      </c>
    </row>
    <row r="61" spans="42:48">
      <c r="AP61" s="80" t="s">
        <v>197</v>
      </c>
      <c r="AQ61" s="81">
        <v>11440124</v>
      </c>
      <c r="AR61" s="78">
        <v>8373552</v>
      </c>
      <c r="AS61" s="79">
        <v>2009930</v>
      </c>
      <c r="AT61" s="78">
        <v>11440.124</v>
      </c>
      <c r="AU61" s="78">
        <v>8373.5519999999997</v>
      </c>
      <c r="AV61" s="78">
        <v>2009.93</v>
      </c>
    </row>
    <row r="62" spans="42:48">
      <c r="AP62" s="80" t="s">
        <v>198</v>
      </c>
      <c r="AQ62" s="81">
        <v>11089716</v>
      </c>
      <c r="AR62" s="78">
        <v>8437078</v>
      </c>
      <c r="AS62" s="79">
        <v>2046398</v>
      </c>
      <c r="AT62" s="78">
        <v>11089.716</v>
      </c>
      <c r="AU62" s="78">
        <v>8437.0779999999995</v>
      </c>
      <c r="AV62" s="78">
        <v>2046.3979999999999</v>
      </c>
    </row>
    <row r="63" spans="42:48">
      <c r="AP63" s="80" t="s">
        <v>199</v>
      </c>
      <c r="AQ63" s="81">
        <v>11574838</v>
      </c>
      <c r="AR63" s="78">
        <v>10107235</v>
      </c>
      <c r="AS63" s="79">
        <v>987897</v>
      </c>
      <c r="AT63" s="78">
        <v>11574.838</v>
      </c>
      <c r="AU63" s="78">
        <v>10107.235000000001</v>
      </c>
      <c r="AV63" s="78">
        <v>987.89700000000005</v>
      </c>
    </row>
    <row r="64" spans="42:48">
      <c r="AP64" s="80" t="s">
        <v>200</v>
      </c>
      <c r="AQ64" s="81">
        <v>8968254</v>
      </c>
      <c r="AR64" s="78">
        <v>7979268</v>
      </c>
      <c r="AS64" s="79">
        <v>710861</v>
      </c>
      <c r="AT64" s="78">
        <v>8968.2540000000008</v>
      </c>
      <c r="AU64" s="78">
        <v>7979.268</v>
      </c>
      <c r="AV64" s="78">
        <v>710.86099999999999</v>
      </c>
    </row>
    <row r="65" spans="42:48">
      <c r="AP65" s="80" t="s">
        <v>201</v>
      </c>
      <c r="AQ65" s="81">
        <v>10612523</v>
      </c>
      <c r="AR65" s="78">
        <v>9088091</v>
      </c>
      <c r="AS65" s="79">
        <v>1137645</v>
      </c>
      <c r="AT65" s="78">
        <v>10612.522999999999</v>
      </c>
      <c r="AU65" s="78">
        <v>9088.0910000000003</v>
      </c>
      <c r="AV65" s="78">
        <v>1137.645</v>
      </c>
    </row>
    <row r="66" spans="42:48">
      <c r="AP66" s="80" t="s">
        <v>202</v>
      </c>
      <c r="AQ66" s="81">
        <v>9969199</v>
      </c>
      <c r="AR66" s="78">
        <v>8903779</v>
      </c>
      <c r="AS66" s="79">
        <v>826804</v>
      </c>
      <c r="AT66" s="78">
        <v>9969.1990000000005</v>
      </c>
      <c r="AU66" s="78">
        <v>8903.7790000000005</v>
      </c>
      <c r="AV66" s="78">
        <v>826.80399999999997</v>
      </c>
    </row>
    <row r="67" spans="42:48">
      <c r="AP67" s="80" t="s">
        <v>203</v>
      </c>
      <c r="AQ67" s="81">
        <v>9683885</v>
      </c>
      <c r="AR67" s="78">
        <v>8561660</v>
      </c>
      <c r="AS67" s="79">
        <v>885738</v>
      </c>
      <c r="AT67" s="78">
        <v>9683.8850000000002</v>
      </c>
      <c r="AU67" s="78">
        <v>8561.66</v>
      </c>
      <c r="AV67" s="78">
        <v>885.73800000000006</v>
      </c>
    </row>
    <row r="68" spans="42:48">
      <c r="AP68" s="80" t="s">
        <v>204</v>
      </c>
      <c r="AQ68" s="81">
        <v>8165684</v>
      </c>
      <c r="AR68" s="78">
        <v>7345199</v>
      </c>
      <c r="AS68" s="79">
        <v>440191</v>
      </c>
      <c r="AT68" s="78">
        <v>8165.6840000000002</v>
      </c>
      <c r="AU68" s="78">
        <v>7345.1989999999996</v>
      </c>
      <c r="AV68" s="78">
        <v>440.19099999999997</v>
      </c>
    </row>
    <row r="69" spans="42:48">
      <c r="AP69" s="80" t="s">
        <v>99</v>
      </c>
      <c r="AQ69" s="81">
        <v>11713699</v>
      </c>
      <c r="AR69" s="78">
        <v>10776315</v>
      </c>
      <c r="AS69" s="79">
        <v>606026</v>
      </c>
      <c r="AT69" s="78">
        <v>11713.699000000001</v>
      </c>
      <c r="AU69" s="78">
        <v>10776.315000000001</v>
      </c>
      <c r="AV69" s="78">
        <v>606.02599999999995</v>
      </c>
    </row>
    <row r="70" spans="42:48">
      <c r="AP70" s="80" t="s">
        <v>105</v>
      </c>
      <c r="AQ70" s="81">
        <v>11715533</v>
      </c>
      <c r="AR70" s="78">
        <v>10698044</v>
      </c>
      <c r="AS70" s="79">
        <v>649559</v>
      </c>
      <c r="AT70" s="78">
        <v>11715.532999999999</v>
      </c>
      <c r="AU70" s="78">
        <v>10698.044</v>
      </c>
      <c r="AV70" s="78">
        <v>649.55899999999997</v>
      </c>
    </row>
    <row r="71" spans="42:48">
      <c r="AP71" s="80" t="s">
        <v>111</v>
      </c>
      <c r="AQ71" s="81">
        <v>11656347</v>
      </c>
      <c r="AR71" s="78">
        <v>10727910</v>
      </c>
      <c r="AS71" s="79">
        <v>547766</v>
      </c>
      <c r="AT71" s="78">
        <v>11656.347</v>
      </c>
      <c r="AU71" s="78">
        <v>10727.91</v>
      </c>
      <c r="AV71" s="78">
        <v>547.76599999999996</v>
      </c>
    </row>
    <row r="72" spans="42:48">
      <c r="AP72" s="80" t="s">
        <v>117</v>
      </c>
      <c r="AQ72" s="81">
        <v>10888925</v>
      </c>
      <c r="AR72" s="78">
        <v>10162943</v>
      </c>
      <c r="AS72" s="79">
        <v>347454</v>
      </c>
      <c r="AT72" s="78">
        <v>10888.924999999999</v>
      </c>
      <c r="AU72" s="78">
        <v>10162.942999999999</v>
      </c>
      <c r="AV72" s="78">
        <v>347.45400000000001</v>
      </c>
    </row>
    <row r="73" spans="42:48">
      <c r="AP73" s="80" t="s">
        <v>119</v>
      </c>
      <c r="AQ73" s="81">
        <v>17205163</v>
      </c>
      <c r="AR73" s="78">
        <v>16306900</v>
      </c>
      <c r="AS73" s="79">
        <v>500675</v>
      </c>
      <c r="AT73" s="78">
        <v>17205.163</v>
      </c>
      <c r="AU73" s="78">
        <v>16306.9</v>
      </c>
      <c r="AV73" s="78">
        <v>500.67500000000001</v>
      </c>
    </row>
    <row r="74" spans="42:48">
      <c r="AP74" s="80" t="s">
        <v>121</v>
      </c>
      <c r="AQ74" s="81">
        <v>13659581</v>
      </c>
      <c r="AR74" s="78">
        <v>12781739</v>
      </c>
      <c r="AS74" s="79">
        <v>441207</v>
      </c>
      <c r="AT74" s="78">
        <v>13659.581</v>
      </c>
      <c r="AU74" s="78">
        <v>12781.739</v>
      </c>
      <c r="AV74" s="78">
        <v>441.20699999999999</v>
      </c>
    </row>
    <row r="75" spans="42:48">
      <c r="AP75" s="80" t="s">
        <v>123</v>
      </c>
      <c r="AQ75" s="81">
        <v>14599945</v>
      </c>
      <c r="AR75" s="78">
        <v>13114019</v>
      </c>
      <c r="AS75" s="79">
        <v>771179</v>
      </c>
      <c r="AT75" s="78">
        <v>14599.945</v>
      </c>
      <c r="AU75" s="78">
        <v>13114.019</v>
      </c>
      <c r="AV75" s="78">
        <v>771.17899999999997</v>
      </c>
    </row>
    <row r="76" spans="42:48">
      <c r="AP76" s="80" t="s">
        <v>125</v>
      </c>
      <c r="AQ76" s="81">
        <v>13973265</v>
      </c>
      <c r="AR76" s="78">
        <v>12679576</v>
      </c>
      <c r="AS76" s="79">
        <v>605394</v>
      </c>
      <c r="AT76" s="78">
        <v>13973.264999999999</v>
      </c>
      <c r="AU76" s="78">
        <v>12679.575999999999</v>
      </c>
      <c r="AV76" s="78">
        <v>605.39400000000001</v>
      </c>
    </row>
    <row r="77" spans="42:48">
      <c r="AP77" s="80" t="s">
        <v>127</v>
      </c>
      <c r="AQ77" s="81">
        <v>12020442</v>
      </c>
      <c r="AR77" s="78">
        <v>10624448</v>
      </c>
      <c r="AS77" s="79">
        <v>748472</v>
      </c>
      <c r="AT77" s="78">
        <v>12020.441999999999</v>
      </c>
      <c r="AU77" s="78">
        <v>10624.448</v>
      </c>
      <c r="AV77" s="78">
        <v>748.47199999999998</v>
      </c>
    </row>
    <row r="78" spans="42:48">
      <c r="AP78" s="80" t="s">
        <v>129</v>
      </c>
      <c r="AQ78" s="81">
        <v>11432368</v>
      </c>
      <c r="AR78" s="78">
        <v>10364627</v>
      </c>
      <c r="AS78" s="79">
        <v>620047</v>
      </c>
      <c r="AT78" s="78">
        <v>11432.368</v>
      </c>
      <c r="AU78" s="78">
        <v>10364.627</v>
      </c>
      <c r="AV78" s="78">
        <v>620.04700000000003</v>
      </c>
    </row>
    <row r="79" spans="42:48">
      <c r="AP79" s="80" t="s">
        <v>131</v>
      </c>
      <c r="AQ79" s="81">
        <v>12755431</v>
      </c>
      <c r="AR79" s="78">
        <v>11467656</v>
      </c>
      <c r="AS79" s="79">
        <v>700966</v>
      </c>
      <c r="AT79" s="78">
        <v>12755.431</v>
      </c>
      <c r="AU79" s="78">
        <v>11467.656000000001</v>
      </c>
      <c r="AV79" s="78">
        <v>700.96600000000001</v>
      </c>
    </row>
    <row r="80" spans="42:48">
      <c r="AP80" s="77" t="s">
        <v>133</v>
      </c>
      <c r="AQ80" s="78">
        <v>12013190</v>
      </c>
      <c r="AR80" s="78">
        <v>11016323</v>
      </c>
      <c r="AS80" s="79">
        <v>529477</v>
      </c>
      <c r="AT80" s="78">
        <f t="shared" ref="AT80:AV87" si="3">AQ80/1000</f>
        <v>12013.19</v>
      </c>
      <c r="AU80" s="78">
        <f t="shared" si="3"/>
        <v>11016.323</v>
      </c>
      <c r="AV80" s="78">
        <f t="shared" si="3"/>
        <v>529.47699999999998</v>
      </c>
    </row>
    <row r="81" spans="42:48">
      <c r="AP81" s="77" t="s">
        <v>135</v>
      </c>
      <c r="AQ81" s="78">
        <v>14535390</v>
      </c>
      <c r="AR81" s="78">
        <v>13367321</v>
      </c>
      <c r="AS81" s="79">
        <v>672338</v>
      </c>
      <c r="AT81" s="78">
        <f t="shared" si="3"/>
        <v>14535.39</v>
      </c>
      <c r="AU81" s="78">
        <f t="shared" si="3"/>
        <v>13367.321</v>
      </c>
      <c r="AV81" s="78">
        <f t="shared" si="3"/>
        <v>672.33799999999997</v>
      </c>
    </row>
    <row r="82" spans="42:48">
      <c r="AP82" s="77" t="s">
        <v>137</v>
      </c>
      <c r="AQ82" s="86">
        <v>13986038</v>
      </c>
      <c r="AR82" s="86">
        <v>12836457</v>
      </c>
      <c r="AS82" s="87">
        <v>640597</v>
      </c>
      <c r="AT82" s="78">
        <f t="shared" si="3"/>
        <v>13986.038</v>
      </c>
      <c r="AU82" s="78">
        <f t="shared" si="3"/>
        <v>12836.457</v>
      </c>
      <c r="AV82" s="78">
        <f t="shared" si="3"/>
        <v>640.59699999999998</v>
      </c>
    </row>
    <row r="83" spans="42:48">
      <c r="AP83" s="77" t="s">
        <v>139</v>
      </c>
      <c r="AQ83" s="78">
        <v>12828289</v>
      </c>
      <c r="AR83" s="78">
        <v>12047414</v>
      </c>
      <c r="AS83" s="79">
        <v>441537</v>
      </c>
      <c r="AT83" s="78">
        <f t="shared" si="3"/>
        <v>12828.289000000001</v>
      </c>
      <c r="AU83" s="78">
        <f t="shared" si="3"/>
        <v>12047.414000000001</v>
      </c>
      <c r="AV83" s="78">
        <f t="shared" si="3"/>
        <v>441.53699999999998</v>
      </c>
    </row>
    <row r="84" spans="42:48">
      <c r="AP84" s="80" t="s">
        <v>141</v>
      </c>
      <c r="AQ84" s="78">
        <v>13239672</v>
      </c>
      <c r="AR84" s="78">
        <v>12483620</v>
      </c>
      <c r="AS84" s="79">
        <v>288851</v>
      </c>
      <c r="AT84" s="78">
        <f t="shared" si="3"/>
        <v>13239.672</v>
      </c>
      <c r="AU84" s="78">
        <f t="shared" si="3"/>
        <v>12483.62</v>
      </c>
      <c r="AV84" s="78">
        <f t="shared" si="3"/>
        <v>288.851</v>
      </c>
    </row>
    <row r="85" spans="42:48">
      <c r="AP85" s="80" t="s">
        <v>143</v>
      </c>
      <c r="AQ85" s="78">
        <v>15149333</v>
      </c>
      <c r="AR85" s="78">
        <v>14134246</v>
      </c>
      <c r="AS85" s="79">
        <v>523034</v>
      </c>
      <c r="AT85" s="78">
        <f t="shared" si="3"/>
        <v>15149.333000000001</v>
      </c>
      <c r="AU85" s="78">
        <f t="shared" si="3"/>
        <v>14134.245999999999</v>
      </c>
      <c r="AV85" s="78">
        <f t="shared" si="3"/>
        <v>523.03399999999999</v>
      </c>
    </row>
    <row r="86" spans="42:48">
      <c r="AP86" s="80" t="s">
        <v>145</v>
      </c>
      <c r="AQ86" s="78">
        <v>9956771</v>
      </c>
      <c r="AR86" s="78">
        <v>9383149</v>
      </c>
      <c r="AS86" s="79">
        <v>316338</v>
      </c>
      <c r="AT86" s="78">
        <f t="shared" si="3"/>
        <v>9956.7710000000006</v>
      </c>
      <c r="AU86" s="78">
        <f t="shared" si="3"/>
        <v>9383.1489999999994</v>
      </c>
      <c r="AV86" s="78">
        <f t="shared" si="3"/>
        <v>316.33800000000002</v>
      </c>
    </row>
    <row r="87" spans="42:48">
      <c r="AP87" s="80" t="s">
        <v>147</v>
      </c>
      <c r="AQ87" s="78">
        <v>14340478</v>
      </c>
      <c r="AR87" s="78">
        <v>13514628</v>
      </c>
      <c r="AS87" s="79">
        <v>475403</v>
      </c>
      <c r="AT87" s="78">
        <f t="shared" si="3"/>
        <v>14340.477999999999</v>
      </c>
      <c r="AU87" s="78">
        <f t="shared" si="3"/>
        <v>13514.628000000001</v>
      </c>
      <c r="AV87" s="78">
        <f t="shared" si="3"/>
        <v>475.40300000000002</v>
      </c>
    </row>
    <row r="88" spans="42:48">
      <c r="AP88" s="80" t="s">
        <v>149</v>
      </c>
      <c r="AQ88" s="78">
        <v>13738212</v>
      </c>
      <c r="AR88" s="78">
        <v>12873806</v>
      </c>
      <c r="AS88" s="79">
        <v>448767</v>
      </c>
      <c r="AT88" s="78">
        <v>13738.212</v>
      </c>
      <c r="AU88" s="78">
        <v>12873.806</v>
      </c>
      <c r="AV88" s="78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5" firstPageNumber="0" orientation="landscape" r:id="rId1"/>
  <colBreaks count="2" manualBreakCount="2">
    <brk id="40" max="1048575" man="1"/>
    <brk id="54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Q24"/>
  <sheetViews>
    <sheetView showGridLines="0" view="pageBreakPreview" zoomScaleNormal="100" zoomScaleSheetLayoutView="100" workbookViewId="0">
      <selection activeCell="A5" sqref="A5"/>
    </sheetView>
  </sheetViews>
  <sheetFormatPr defaultColWidth="8.6328125" defaultRowHeight="16.2"/>
  <cols>
    <col min="1" max="35" width="8.6328125" style="101"/>
    <col min="36" max="36" width="11.36328125" style="101" customWidth="1"/>
    <col min="37" max="37" width="8.6328125" style="101"/>
    <col min="38" max="38" width="5.453125" style="101" customWidth="1"/>
    <col min="39" max="39" width="11.6328125" style="101" customWidth="1"/>
    <col min="40" max="16384" width="8.6328125" style="101"/>
  </cols>
  <sheetData>
    <row r="1" spans="1:43" ht="39.75" customHeight="1">
      <c r="A1" s="192" t="s">
        <v>205</v>
      </c>
      <c r="B1" s="192"/>
      <c r="C1" s="192"/>
      <c r="D1" s="192"/>
      <c r="E1" s="192"/>
      <c r="F1" s="192"/>
      <c r="G1" s="192"/>
      <c r="H1" s="192"/>
      <c r="I1" s="192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</row>
    <row r="2" spans="1:43" ht="16.5" customHeight="1">
      <c r="A2" s="193" t="s">
        <v>206</v>
      </c>
      <c r="B2" s="193"/>
      <c r="C2" s="193"/>
      <c r="D2" s="193"/>
      <c r="E2" s="193"/>
      <c r="F2" s="193"/>
      <c r="G2" s="193"/>
      <c r="H2" s="193"/>
      <c r="I2" s="193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2" t="s">
        <v>207</v>
      </c>
      <c r="AK2" s="102"/>
      <c r="AL2" s="102"/>
      <c r="AM2" s="102" t="s">
        <v>208</v>
      </c>
      <c r="AN2" s="102"/>
      <c r="AO2" s="102"/>
      <c r="AP2" s="102" t="s">
        <v>209</v>
      </c>
      <c r="AQ2" s="102"/>
    </row>
    <row r="3" spans="1:43" ht="19.5" customHeight="1">
      <c r="AJ3" s="102" t="s">
        <v>210</v>
      </c>
      <c r="AK3" s="103">
        <f>'[1]彙總表 1 (新聞稿)'!E18</f>
        <v>89.27</v>
      </c>
      <c r="AL3" s="102"/>
      <c r="AM3" s="102" t="s">
        <v>3</v>
      </c>
      <c r="AN3" s="103">
        <f>'[1]彙總表 1 (新聞稿)'!D59</f>
        <v>56.181434566578183</v>
      </c>
      <c r="AO3" s="102"/>
      <c r="AP3" s="102" t="s">
        <v>211</v>
      </c>
      <c r="AQ3" s="103">
        <f>'[1]表3銀行別(需排序)'!O50</f>
        <v>70.021350734624576</v>
      </c>
    </row>
    <row r="4" spans="1:43" ht="36" customHeight="1">
      <c r="AJ4" s="102" t="s">
        <v>212</v>
      </c>
      <c r="AK4" s="103">
        <f>'[1]彙總表 1 (新聞稿)'!E7</f>
        <v>7.86</v>
      </c>
      <c r="AL4" s="102"/>
      <c r="AM4" s="102" t="s">
        <v>213</v>
      </c>
      <c r="AN4" s="103">
        <f>'[1]彙總表 1 (新聞稿)'!C59</f>
        <v>43.81856543342181</v>
      </c>
      <c r="AO4" s="102"/>
      <c r="AP4" s="104" t="s">
        <v>214</v>
      </c>
      <c r="AQ4" s="103">
        <f>'[1]表3銀行別(需排序)'!O86</f>
        <v>29.978649265375417</v>
      </c>
    </row>
    <row r="5" spans="1:43">
      <c r="AJ5" s="102" t="s">
        <v>215</v>
      </c>
      <c r="AK5" s="103">
        <f>'[1]彙總表 1 (新聞稿)'!E30</f>
        <v>2.76</v>
      </c>
      <c r="AL5" s="102"/>
      <c r="AM5" s="102"/>
      <c r="AN5" s="102"/>
      <c r="AO5" s="102"/>
      <c r="AP5" s="102"/>
      <c r="AQ5" s="102"/>
    </row>
    <row r="6" spans="1:43">
      <c r="AJ6" s="102" t="s">
        <v>216</v>
      </c>
      <c r="AK6" s="103">
        <f>'[1]彙總表 1 (新聞稿)'!E33</f>
        <v>0.1</v>
      </c>
      <c r="AL6" s="102"/>
      <c r="AM6" s="102"/>
      <c r="AN6" s="102"/>
      <c r="AO6" s="102"/>
      <c r="AP6" s="102"/>
      <c r="AQ6" s="102"/>
    </row>
    <row r="7" spans="1:43">
      <c r="AJ7" s="102" t="s">
        <v>217</v>
      </c>
      <c r="AK7" s="103">
        <f>'[1]彙總表 1 (新聞稿)'!E37</f>
        <v>0.01</v>
      </c>
      <c r="AL7" s="102"/>
      <c r="AM7" s="102"/>
      <c r="AN7" s="102"/>
      <c r="AO7" s="102"/>
      <c r="AP7" s="102"/>
      <c r="AQ7" s="102"/>
    </row>
    <row r="11" spans="1:43">
      <c r="AJ11" s="105" t="s">
        <v>218</v>
      </c>
    </row>
    <row r="12" spans="1:43">
      <c r="AJ12" s="105" t="s">
        <v>219</v>
      </c>
    </row>
    <row r="13" spans="1:43">
      <c r="AK13" s="106"/>
    </row>
    <row r="22" spans="1:35" ht="19.5" customHeight="1"/>
    <row r="23" spans="1:35" ht="19.5" customHeight="1"/>
    <row r="24" spans="1:35" ht="22.2">
      <c r="A24" s="193" t="s">
        <v>209</v>
      </c>
      <c r="B24" s="193"/>
      <c r="C24" s="193"/>
      <c r="D24" s="193"/>
      <c r="E24" s="193"/>
      <c r="F24" s="193"/>
      <c r="G24" s="193"/>
      <c r="H24" s="193"/>
      <c r="I24" s="193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</row>
  </sheetData>
  <mergeCells count="3">
    <mergeCell ref="A1:I1"/>
    <mergeCell ref="A2:I2"/>
    <mergeCell ref="A24:I24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2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 1 </vt:lpstr>
      <vt:lpstr>附表2</vt:lpstr>
      <vt:lpstr>附圖1 </vt:lpstr>
      <vt:lpstr>附圖2</vt:lpstr>
      <vt:lpstr>'附表 1 '!Print_Area</vt:lpstr>
      <vt:lpstr>附表2!Print_Area</vt:lpstr>
      <vt:lpstr>'附圖1 '!Print_Area</vt:lpstr>
      <vt:lpstr>附圖2!Print_Area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2016-09-30T02:15:49Z</cp:lastPrinted>
  <dcterms:created xsi:type="dcterms:W3CDTF">2016-09-26T08:52:37Z</dcterms:created>
  <dcterms:modified xsi:type="dcterms:W3CDTF">2016-09-30T02:15:51Z</dcterms:modified>
</cp:coreProperties>
</file>