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7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2" i="1" l="1"/>
  <c r="P142" i="1"/>
  <c r="O142" i="1"/>
  <c r="M142" i="1"/>
  <c r="L142" i="1"/>
  <c r="J142" i="1"/>
  <c r="I142" i="1"/>
  <c r="G142" i="1"/>
  <c r="F142" i="1"/>
  <c r="P141" i="1"/>
  <c r="M141" i="1"/>
  <c r="J141" i="1"/>
  <c r="G141" i="1"/>
  <c r="F141" i="1"/>
  <c r="R140" i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1" i="1" l="1"/>
  <c r="O141" i="1"/>
  <c r="I141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1" i="1" l="1"/>
  <c r="D142" i="1"/>
  <c r="I131" i="1" l="1"/>
  <c r="R131" i="1" l="1"/>
  <c r="Q131" i="1"/>
  <c r="O131" i="1"/>
  <c r="N131" i="1"/>
  <c r="L131" i="1"/>
  <c r="K131" i="1"/>
  <c r="H131" i="1"/>
  <c r="E142" i="1" l="1"/>
  <c r="L14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1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<sst xmlns="http://schemas.openxmlformats.org/spreadsheetml/2006/main" count="342" uniqueCount="152">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</sst>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4"/>
  <sheetViews>
    <sheetView showGridLines="0" tabSelected="1" zoomScale="115" zoomScaleNormal="115" workbookViewId="0">
      <pane xSplit="3" ySplit="5" topLeftCell="D137" activePane="bottomRight" state="frozen"/>
      <selection pane="topRight" activeCell="D1" sqref="D1"/>
      <selection pane="bottomLeft" activeCell="A6" sqref="A6"/>
      <selection pane="bottomRight" activeCell="A106" sqref="A106:XFD121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86" customFormat="1" ht="18.75" customHeight="1" x14ac:dyDescent="0.35">
      <c r="A141" s="77"/>
      <c r="B141" s="112" t="s">
        <v>150</v>
      </c>
      <c r="C141" s="113"/>
      <c r="D141" s="78">
        <f>M141/G141*100</f>
        <v>7.3842474910768896E-2</v>
      </c>
      <c r="E141" s="79">
        <f>P141/J141*100</f>
        <v>0.2744614333643749</v>
      </c>
      <c r="F141" s="87">
        <f>16+20+24+17+22+21</f>
        <v>120</v>
      </c>
      <c r="G141" s="80">
        <f>G135+G136+G137+G138+G139+G140</f>
        <v>30533917</v>
      </c>
      <c r="H141" s="25" t="s">
        <v>14</v>
      </c>
      <c r="I141" s="81">
        <f>(G141-G142)/G142*100</f>
        <v>-8.8045893033949696</v>
      </c>
      <c r="J141" s="82">
        <f>J135+J136+J137+J138+J139+J140</f>
        <v>6452637</v>
      </c>
      <c r="K141" s="25" t="s">
        <v>14</v>
      </c>
      <c r="L141" s="81">
        <f>(J141-J142)/J142*100</f>
        <v>-8.5419897098635076</v>
      </c>
      <c r="M141" s="80">
        <f>M135+M136+M137+M138+M139+M140</f>
        <v>22547</v>
      </c>
      <c r="N141" s="25" t="s">
        <v>14</v>
      </c>
      <c r="O141" s="81">
        <f>(M141-M142)/M142*100</f>
        <v>-0.90973015733497409</v>
      </c>
      <c r="P141" s="82">
        <f>P135+P136+P137+P138+P139+P140</f>
        <v>17710</v>
      </c>
      <c r="Q141" s="25" t="s">
        <v>14</v>
      </c>
      <c r="R141" s="83">
        <f>(P141-P142)/P142*100</f>
        <v>6.2514998800095993</v>
      </c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1:49" s="52" customFormat="1" ht="14.15" customHeight="1" thickBot="1" x14ac:dyDescent="0.4">
      <c r="A142" s="49"/>
      <c r="B142" s="114" t="s">
        <v>151</v>
      </c>
      <c r="C142" s="115"/>
      <c r="D142" s="67">
        <f>M142/G142*100</f>
        <v>6.7959193541744109E-2</v>
      </c>
      <c r="E142" s="68">
        <f>P142/J142*100</f>
        <v>0.23624792709027259</v>
      </c>
      <c r="F142" s="69">
        <f>21+15+23+19+21+21</f>
        <v>120</v>
      </c>
      <c r="G142" s="70">
        <f>G123+G124+G125+G126+G127+G128</f>
        <v>33481857</v>
      </c>
      <c r="H142" s="97" t="s">
        <v>14</v>
      </c>
      <c r="I142" s="71">
        <f>(G142-G107-G108-G109-G111-G112-G113)/(G107+G108+G109+G111+G112+G113)*100</f>
        <v>-4.8021522846230482</v>
      </c>
      <c r="J142" s="72">
        <f>J123+J124+J125+J126+J127+J128</f>
        <v>7055300</v>
      </c>
      <c r="K142" s="97" t="s">
        <v>14</v>
      </c>
      <c r="L142" s="71">
        <f>(J142-J107-J108-J109-J111-J112-J113)/(J107+J108+J109+J111+J112+J113)*100</f>
        <v>2.3786534420256733</v>
      </c>
      <c r="M142" s="70">
        <f>M123+M124+M125+M126+M127+M128</f>
        <v>22754</v>
      </c>
      <c r="N142" s="97" t="s">
        <v>14</v>
      </c>
      <c r="O142" s="71">
        <f>(M142-M107-M108-M109-M111-M112-M113)/(M107+M108+M109+M111+M112+M113)*100</f>
        <v>-16.9046488697367</v>
      </c>
      <c r="P142" s="72">
        <f>P123+P124+P125+P126+P127+P128</f>
        <v>16668</v>
      </c>
      <c r="Q142" s="97" t="s">
        <v>14</v>
      </c>
      <c r="R142" s="73">
        <f>(P142-P107-P108-P109-P111-P112-P113)/(P107+P108+P109+P111+P112+P113)*100</f>
        <v>-3.3234731164085609</v>
      </c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</row>
    <row r="143" spans="1:49" s="52" customFormat="1" ht="14.15" customHeight="1" x14ac:dyDescent="0.35">
      <c r="A143" s="49"/>
      <c r="B143" s="62"/>
      <c r="C143" s="62"/>
      <c r="D143" s="54"/>
      <c r="E143" s="54"/>
      <c r="F143" s="63"/>
      <c r="G143" s="64"/>
      <c r="H143" s="65"/>
      <c r="I143" s="66"/>
      <c r="J143" s="64"/>
      <c r="K143" s="65"/>
      <c r="L143" s="66"/>
      <c r="M143" s="64"/>
      <c r="N143" s="65"/>
      <c r="O143" s="66"/>
      <c r="P143" s="64"/>
      <c r="Q143" s="65"/>
      <c r="R143" s="66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</row>
    <row r="144" spans="1:49" ht="13.5" customHeight="1" x14ac:dyDescent="0.35">
      <c r="A144" s="1"/>
      <c r="B144" s="41" t="s">
        <v>60</v>
      </c>
      <c r="C144" s="42" t="s">
        <v>122</v>
      </c>
      <c r="D144" s="43"/>
      <c r="E144" s="44"/>
      <c r="F144" s="44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4.5" x14ac:dyDescent="0.35">
      <c r="A145" s="1"/>
      <c r="B145" s="41" t="s">
        <v>61</v>
      </c>
      <c r="C145" s="42" t="s">
        <v>62</v>
      </c>
      <c r="D145" s="43"/>
      <c r="E145" s="44"/>
      <c r="F145" s="44"/>
      <c r="G145" s="44"/>
      <c r="H145" s="44"/>
      <c r="I145" s="44"/>
      <c r="J145" s="46"/>
      <c r="K145" s="46"/>
      <c r="L145" s="46"/>
      <c r="M145" s="46"/>
      <c r="N145" s="46"/>
      <c r="O145" s="46"/>
      <c r="P145" s="46"/>
      <c r="Q145" s="46"/>
      <c r="R145" s="46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35">
      <c r="A146" s="1"/>
      <c r="B146" s="48" t="s">
        <v>116</v>
      </c>
      <c r="C146" s="1" t="s">
        <v>117</v>
      </c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3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3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5.25" customHeight="1" x14ac:dyDescent="0.3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3.5" customHeight="1" x14ac:dyDescent="0.3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8" customHeight="1" x14ac:dyDescent="0.35"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5.75" customHeight="1" x14ac:dyDescent="0.35"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.75" customHeight="1" x14ac:dyDescent="0.35"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0.25" customHeight="1" x14ac:dyDescent="0.35"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.75" customHeight="1" x14ac:dyDescent="0.35"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60" spans="1:49" ht="7.25" customHeight="1" x14ac:dyDescent="0.3"/>
    <row r="161" ht="15.75" customHeight="1" x14ac:dyDescent="0.3"/>
    <row r="162" ht="17.75" customHeight="1" x14ac:dyDescent="0.3"/>
    <row r="163" ht="17.149999999999999" customHeight="1" x14ac:dyDescent="0.3"/>
    <row r="164" ht="7.65" customHeight="1" x14ac:dyDescent="0.3"/>
    <row r="165" ht="17.149999999999999" customHeight="1" x14ac:dyDescent="0.3"/>
    <row r="166" ht="17.149999999999999" customHeight="1" x14ac:dyDescent="0.3"/>
    <row r="167" ht="17.149999999999999" customHeight="1" x14ac:dyDescent="0.3"/>
    <row r="168" ht="8.75" customHeight="1" x14ac:dyDescent="0.3"/>
    <row r="169" ht="14.25" customHeight="1" x14ac:dyDescent="0.3"/>
    <row r="170" ht="16.5" customHeight="1" x14ac:dyDescent="0.3"/>
    <row r="171" ht="12.75" customHeight="1" x14ac:dyDescent="0.3"/>
    <row r="172" ht="11.15" customHeight="1" x14ac:dyDescent="0.3"/>
    <row r="173" ht="10.65" customHeight="1" x14ac:dyDescent="0.3"/>
    <row r="174" ht="14.15" customHeight="1" x14ac:dyDescent="0.3"/>
  </sheetData>
  <protectedRanges>
    <protectedRange sqref="A126:XFD134 A143:XFD146 A135:A140 C135:XFD140 A141:G142 I141:J142 L141:M142 O141:P142 R141:XFD142" name="範圍1"/>
  </protectedRanges>
  <mergeCells count="10">
    <mergeCell ref="B141:C141"/>
    <mergeCell ref="B142:C142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2023-07-17T07:46:34Z</cp:lastPrinted>
  <dcterms:created xsi:type="dcterms:W3CDTF">1998-09-21T15:00:50Z</dcterms:created>
  <dcterms:modified xsi:type="dcterms:W3CDTF">2023-07-18T06:10:32Z</dcterms:modified>
  <dc:language>zh-TW</dc:language>
</cp:coreProperties>
</file>