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206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141" i="1" l="1"/>
  <c r="J141" i="1"/>
  <c r="L141" i="1" s="1"/>
  <c r="R141" i="1"/>
  <c r="P141" i="1"/>
  <c r="O141" i="1"/>
  <c r="I141" i="1"/>
  <c r="G141" i="1"/>
  <c r="F141" i="1"/>
  <c r="P140" i="1"/>
  <c r="M140" i="1"/>
  <c r="J140" i="1"/>
  <c r="G140" i="1"/>
  <c r="F140" i="1"/>
  <c r="R139" i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40" i="1" l="1"/>
  <c r="O140" i="1"/>
  <c r="I140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0" i="1" l="1"/>
  <c r="D141" i="1"/>
  <c r="I131" i="1" l="1"/>
  <c r="R131" i="1" l="1"/>
  <c r="Q131" i="1"/>
  <c r="O131" i="1"/>
  <c r="N131" i="1"/>
  <c r="L131" i="1"/>
  <c r="K131" i="1"/>
  <c r="H131" i="1"/>
  <c r="E141" i="1" l="1"/>
  <c r="L140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0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<sst xmlns="http://schemas.openxmlformats.org/spreadsheetml/2006/main" count="340" uniqueCount="150">
  <si>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</si>
  <si>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</si>
  <si>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</si>
  <si>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</si>
  <si>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</si>
  <si>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</si>
  <si>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</si>
  <si>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</si>
  <si>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</si>
  <si>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</si>
  <si>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</si>
  <si>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</si>
  <si>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</si>
  <si>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</si>
  <si>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</si>
  <si>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</si>
  <si>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</si>
  <si>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</si>
  <si>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</si>
  <si>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</si>
  <si>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</si>
  <si>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</si>
  <si>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</si>
  <si>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</si>
  <si>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</si>
  <si>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</si>
  <si>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</si>
  <si>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</si>
  <si>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</si>
  <si>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</si>
  <si>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</si>
  <si>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</si>
  <si>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</si>
  <si>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</si>
  <si>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</si>
  <si>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</si>
  <si>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</si>
  <si>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</si>
  <si>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</si>
  <si>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</si>
  <si>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</si>
  <si>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</si>
  <si>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</si>
  <si>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</si>
  <si>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</si>
  <si>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</si>
  <si>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</si>
  <si>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</si>
  <si>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</si>
  <si>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</si>
  <si>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</si>
  <si>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</si>
  <si>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</si>
  <si>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</si>
  <si>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</si>
  <si>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</si>
  <si>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</si>
  <si>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</si>
  <si>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</si>
  <si>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</si>
  <si>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</si>
  <si>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</si>
  <si>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</si>
  <si>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</si>
  <si>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</si>
  <si>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</si>
  <si>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</si>
  <si>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</si>
  <si>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</si>
  <si>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</si>
  <si>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</si>
  <si>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</si>
  <si>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</si>
  <si>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</si>
  <si>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</si>
  <si>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</si>
  <si>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</si>
  <si>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</si>
  <si>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</si>
  <si>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</si>
  <si>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</si>
  <si>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</si>
  <si>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</si>
  <si>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</si>
  <si>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</si>
  <si>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</si>
  <si>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</si>
  <si>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</si>
  <si>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</si>
  <si>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</si>
  <si>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</si>
  <si>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</si>
  <si>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</si>
  <si>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</si>
  <si>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</si>
  <si>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</si>
  <si>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</si>
  <si>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</si>
  <si>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</si>
  <si>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</si>
  <si>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</si>
  <si>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</si>
  <si>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</si>
  <si>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</si>
  <si>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</si>
  <si>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</si>
  <si>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</si>
  <si>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</si>
  <si>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</si>
  <si>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</si>
  <si>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</si>
  <si>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</si>
  <si>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</si>
  <si>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</si>
  <si>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</si>
  <si>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</si>
  <si>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</si>
  <si>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</si>
  <si>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</si>
  <si>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</si>
  <si>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</si>
  <si>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</si>
  <si>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</si>
  <si>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</si>
  <si>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</si>
  <si>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</si>
  <si>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</si>
  <si>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</si>
  <si>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</si>
  <si>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</si>
  <si>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</si>
  <si>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</si>
  <si>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</si>
  <si>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</si>
  <si>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</si>
  <si>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</si>
  <si>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</si>
  <si>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</si>
  <si>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</si>
  <si>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</si>
  <si>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</si>
  <si>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</si>
  <si>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</si>
  <si>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</si>
  <si>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</si>
  <si>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</si>
  <si>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</si>
  <si>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</si>
  <si>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1-5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</si>
  <si>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1-5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</si>
</sst>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3"/>
  <sheetViews>
    <sheetView showGridLines="0" tabSelected="1" zoomScale="115" zoomScaleNormal="115" workbookViewId="0">
      <pane xSplit="3" ySplit="5" topLeftCell="D137" activePane="bottomRight" state="frozen"/>
      <selection pane="topRight" activeCell="D1" sqref="D1"/>
      <selection pane="bottomLeft" activeCell="A6" sqref="A6"/>
      <selection pane="bottomRight" activeCell="A71" sqref="A71:XFD86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>ROUND((G135-G134)/G134*100,2)</f>
        <v>38.6</v>
      </c>
      <c r="I135" s="88">
        <f>(ROUND((G135-G123)/G123*100,2))</f>
        <v>2.08</v>
      </c>
      <c r="J135" s="82">
        <v>1130774</v>
      </c>
      <c r="K135" s="88">
        <f>ROUND((J135-J134)/J134*100,2)</f>
        <v>5.52</v>
      </c>
      <c r="L135" s="88">
        <f>ROUND((J135-J123)/J123*100,2)</f>
        <v>-10.42</v>
      </c>
      <c r="M135" s="80">
        <v>4122</v>
      </c>
      <c r="N135" s="88">
        <f>ROUND((M135-M134)/M134*100,2)</f>
        <v>1.43</v>
      </c>
      <c r="O135" s="88">
        <f>ROUND((M135-M123)/M123*100,2)</f>
        <v>1.9</v>
      </c>
      <c r="P135" s="82">
        <v>3508</v>
      </c>
      <c r="Q135" s="88">
        <f>ROUND((P135-P134)/P134*100,2)</f>
        <v>19.690000000000001</v>
      </c>
      <c r="R135" s="89">
        <f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>ROUND((G136-G135)/G135*100,2)</f>
        <v>-42.03</v>
      </c>
      <c r="I136" s="88">
        <f>(ROUND((G136-G124)/G124*100,2))</f>
        <v>-27.22</v>
      </c>
      <c r="J136" s="82">
        <v>886927</v>
      </c>
      <c r="K136" s="88">
        <f>ROUND((J136-J135)/J135*100,2)</f>
        <v>-21.56</v>
      </c>
      <c r="L136" s="88">
        <f>ROUND((J136-J124)/J124*100,2)</f>
        <v>-4.8</v>
      </c>
      <c r="M136" s="80">
        <v>2511</v>
      </c>
      <c r="N136" s="88">
        <f>ROUND((M136-M135)/M135*100,2)</f>
        <v>-39.08</v>
      </c>
      <c r="O136" s="88">
        <f>ROUND((M136-M124)/M124*100,2)</f>
        <v>-12.9</v>
      </c>
      <c r="P136" s="82">
        <v>2091</v>
      </c>
      <c r="Q136" s="88">
        <f>ROUND((P136-P135)/P135*100,2)</f>
        <v>-40.39</v>
      </c>
      <c r="R136" s="89">
        <f>ROUND((P136-P124)/P124*100,2)</f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>ROUND((G137-G136)/G136*100,2)</f>
        <v>86.23</v>
      </c>
      <c r="I137" s="104">
        <f>(ROUND((G137-G125)/G125*100,2))</f>
        <v>-7.67</v>
      </c>
      <c r="J137" s="105">
        <v>1308034</v>
      </c>
      <c r="K137" s="104">
        <f>ROUND((J137-J136)/J136*100,2)</f>
        <v>47.48</v>
      </c>
      <c r="L137" s="104">
        <f>ROUND((J137-J125)/J125*100,2)</f>
        <v>-7.31</v>
      </c>
      <c r="M137" s="103">
        <v>4657</v>
      </c>
      <c r="N137" s="104">
        <f>ROUND((M137-M136)/M136*100,2)</f>
        <v>85.46</v>
      </c>
      <c r="O137" s="104">
        <f>ROUND((M137-M125)/M125*100,2)</f>
        <v>1.53</v>
      </c>
      <c r="P137" s="105">
        <v>3389</v>
      </c>
      <c r="Q137" s="104">
        <f>ROUND((P137-P136)/P136*100,2)</f>
        <v>62.08</v>
      </c>
      <c r="R137" s="106">
        <f>ROUND((P137-P125)/P125*100,2)</f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>ROUND((G138-G137)/G137*100,2)</f>
        <v>-47.25</v>
      </c>
      <c r="I138" s="104">
        <f>(ROUND((G138-G126)/G126*100,2))</f>
        <v>-11.3</v>
      </c>
      <c r="J138" s="105">
        <v>841663</v>
      </c>
      <c r="K138" s="104">
        <f>ROUND((J138-J137)/J137*100,2)</f>
        <v>-35.65</v>
      </c>
      <c r="L138" s="104">
        <f>ROUND((J138-J126)/J126*100,2)</f>
        <v>-12.82</v>
      </c>
      <c r="M138" s="103">
        <v>2964</v>
      </c>
      <c r="N138" s="104">
        <f>ROUND((M138-M137)/M137*100,2)</f>
        <v>-36.35</v>
      </c>
      <c r="O138" s="104">
        <f>ROUND((M138-M126)/M126*100,2)</f>
        <v>-6.14</v>
      </c>
      <c r="P138" s="105">
        <v>2272</v>
      </c>
      <c r="Q138" s="104">
        <f>ROUND((P138-P137)/P137*100,2)</f>
        <v>-32.96</v>
      </c>
      <c r="R138" s="106">
        <f>ROUND((P138-P126)/P126*100,2)</f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>ROUND((G139-G138)/G138*100,2)</f>
        <v>79.88</v>
      </c>
      <c r="I139" s="104">
        <f>(ROUND((G139-G127)/G127*100,2))</f>
        <v>-4.88</v>
      </c>
      <c r="J139" s="105">
        <v>1216705</v>
      </c>
      <c r="K139" s="104">
        <f>ROUND((J139-J138)/J138*100,2)</f>
        <v>44.56</v>
      </c>
      <c r="L139" s="104">
        <f>ROUND((J139-J127)/J127*100,2)</f>
        <v>-5.47</v>
      </c>
      <c r="M139" s="103">
        <v>4550</v>
      </c>
      <c r="N139" s="104">
        <f>ROUND((M139-M138)/M138*100,2)</f>
        <v>53.51</v>
      </c>
      <c r="O139" s="104">
        <f>ROUND((M139-M127)/M127*100,2)</f>
        <v>6.73</v>
      </c>
      <c r="P139" s="105">
        <v>3620</v>
      </c>
      <c r="Q139" s="104">
        <f>ROUND((P139-P138)/P138*100,2)</f>
        <v>59.33</v>
      </c>
      <c r="R139" s="106">
        <f>ROUND((P139-P127)/P127*100,2)</f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86" customFormat="1" ht="18.75" customHeight="1" x14ac:dyDescent="0.35">
      <c r="A140" s="77"/>
      <c r="B140" s="112" t="s">
        <v>148</v>
      </c>
      <c r="C140" s="113"/>
      <c r="D140" s="78">
        <f>M140/G140*100</f>
        <v>7.3087663840900541E-2</v>
      </c>
      <c r="E140" s="79">
        <f>P140/J140*100</f>
        <v>0.27636915564208187</v>
      </c>
      <c r="F140" s="87">
        <f>16+20+24+17+22</f>
        <v>99</v>
      </c>
      <c r="G140" s="80">
        <f>G135+G136+G137+G138+G139</f>
        <v>25728008</v>
      </c>
      <c r="H140" s="25" t="s">
        <v>14</v>
      </c>
      <c r="I140" s="81">
        <f>(G140-G141)/G141*100</f>
        <v>-8.8169010770007858</v>
      </c>
      <c r="J140" s="82">
        <f>J135+J136+J137+J138+J139</f>
        <v>5384103</v>
      </c>
      <c r="K140" s="25" t="s">
        <v>14</v>
      </c>
      <c r="L140" s="81">
        <f>(J140-J141)/J141*100</f>
        <v>-8.0848293874356898</v>
      </c>
      <c r="M140" s="80">
        <f>M135+M136+M137+M138+M139</f>
        <v>18804</v>
      </c>
      <c r="N140" s="25" t="s">
        <v>14</v>
      </c>
      <c r="O140" s="81">
        <f>(M140-M141)/M141*100</f>
        <v>-0.69708491761723701</v>
      </c>
      <c r="P140" s="82">
        <f>P135+P136+P137+P138+P139</f>
        <v>14880</v>
      </c>
      <c r="Q140" s="25" t="s">
        <v>14</v>
      </c>
      <c r="R140" s="83">
        <f>(P140-P141)/P141*100</f>
        <v>2.9686526883952671</v>
      </c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</row>
    <row r="141" spans="1:49" s="52" customFormat="1" ht="14.15" customHeight="1" thickBot="1" x14ac:dyDescent="0.4">
      <c r="A141" s="49"/>
      <c r="B141" s="114" t="s">
        <v>149</v>
      </c>
      <c r="C141" s="115"/>
      <c r="D141" s="67">
        <f>M141/G141*100</f>
        <v>6.711142041023592E-2</v>
      </c>
      <c r="E141" s="68">
        <f>P141/J141*100</f>
        <v>0.24670147107552862</v>
      </c>
      <c r="F141" s="69">
        <f>21+15+23+19+21</f>
        <v>99</v>
      </c>
      <c r="G141" s="70">
        <f>G123+G124+G125+G126+G127</f>
        <v>28215764</v>
      </c>
      <c r="H141" s="97" t="s">
        <v>14</v>
      </c>
      <c r="I141" s="71">
        <f>(G141-G107-G108-G109-G111-G112)/(G107+G108+G109+G111+G112)*100</f>
        <v>-4.6307214947711399</v>
      </c>
      <c r="J141" s="72">
        <f>J123+J124+J125+J126+J127</f>
        <v>5857687</v>
      </c>
      <c r="K141" s="97" t="s">
        <v>14</v>
      </c>
      <c r="L141" s="71">
        <f>(J141-J107-J108-J109-J111-J112)/(J107+J108+J109+J111+J112)*100</f>
        <v>1.8887474754748612</v>
      </c>
      <c r="M141" s="70">
        <f>M123+M124+M125+M126+M127</f>
        <v>18936</v>
      </c>
      <c r="N141" s="97" t="s">
        <v>14</v>
      </c>
      <c r="O141" s="71">
        <f>(M141-M107-M108-M109-M111-M112)/(M107+M108+M109+M111+M112)*100</f>
        <v>-17.060137532302573</v>
      </c>
      <c r="P141" s="72">
        <f>P123+P124+P125+P126+P127</f>
        <v>14451</v>
      </c>
      <c r="Q141" s="97" t="s">
        <v>14</v>
      </c>
      <c r="R141" s="73">
        <f>(P141-P107-P108-P109-P111-P112)/(P107+P108+P109+P111+P112)*100</f>
        <v>2.1416454622561494</v>
      </c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</row>
    <row r="142" spans="1:49" s="52" customFormat="1" ht="14.15" customHeight="1" x14ac:dyDescent="0.35">
      <c r="A142" s="49"/>
      <c r="B142" s="62"/>
      <c r="C142" s="62"/>
      <c r="D142" s="54"/>
      <c r="E142" s="54"/>
      <c r="F142" s="63"/>
      <c r="G142" s="64"/>
      <c r="H142" s="65"/>
      <c r="I142" s="66"/>
      <c r="J142" s="64"/>
      <c r="K142" s="65"/>
      <c r="L142" s="66"/>
      <c r="M142" s="64"/>
      <c r="N142" s="65"/>
      <c r="O142" s="66"/>
      <c r="P142" s="64"/>
      <c r="Q142" s="65"/>
      <c r="R142" s="66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</row>
    <row r="143" spans="1:49" ht="13.5" customHeight="1" x14ac:dyDescent="0.35">
      <c r="A143" s="1"/>
      <c r="B143" s="41" t="s">
        <v>60</v>
      </c>
      <c r="C143" s="42" t="s">
        <v>122</v>
      </c>
      <c r="D143" s="43"/>
      <c r="E143" s="44"/>
      <c r="F143" s="44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4.5" x14ac:dyDescent="0.35">
      <c r="A144" s="1"/>
      <c r="B144" s="41" t="s">
        <v>61</v>
      </c>
      <c r="C144" s="42" t="s">
        <v>62</v>
      </c>
      <c r="D144" s="43"/>
      <c r="E144" s="44"/>
      <c r="F144" s="44"/>
      <c r="G144" s="44"/>
      <c r="H144" s="44"/>
      <c r="I144" s="44"/>
      <c r="J144" s="46"/>
      <c r="K144" s="46"/>
      <c r="L144" s="46"/>
      <c r="M144" s="46"/>
      <c r="N144" s="46"/>
      <c r="O144" s="46"/>
      <c r="P144" s="46"/>
      <c r="Q144" s="46"/>
      <c r="R144" s="46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3.5" customHeight="1" x14ac:dyDescent="0.35">
      <c r="A145" s="1"/>
      <c r="B145" s="48" t="s">
        <v>116</v>
      </c>
      <c r="C145" s="1" t="s">
        <v>117</v>
      </c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3.5" customHeight="1" x14ac:dyDescent="0.35">
      <c r="A146" s="1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3.5" customHeight="1" x14ac:dyDescent="0.35">
      <c r="A147" s="1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5.25" customHeight="1" x14ac:dyDescent="0.35">
      <c r="A148" s="1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3.5" customHeight="1" x14ac:dyDescent="0.35">
      <c r="A149" s="1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3.5" customHeight="1" x14ac:dyDescent="0.35">
      <c r="A150" s="1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3.5" customHeight="1" x14ac:dyDescent="0.35">
      <c r="A151" s="1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8" customHeight="1" x14ac:dyDescent="0.35"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5.75" customHeight="1" x14ac:dyDescent="0.35"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5.75" customHeight="1" x14ac:dyDescent="0.35"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0.25" customHeight="1" x14ac:dyDescent="0.35"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5.75" customHeight="1" x14ac:dyDescent="0.35"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9" spans="1:49" ht="7.25" customHeight="1" x14ac:dyDescent="0.3"/>
    <row r="160" spans="1:49" ht="15.75" customHeight="1" x14ac:dyDescent="0.3"/>
    <row r="161" ht="17.75" customHeight="1" x14ac:dyDescent="0.3"/>
    <row r="162" ht="17.149999999999999" customHeight="1" x14ac:dyDescent="0.3"/>
    <row r="163" ht="7.65" customHeight="1" x14ac:dyDescent="0.3"/>
    <row r="164" ht="17.149999999999999" customHeight="1" x14ac:dyDescent="0.3"/>
    <row r="165" ht="17.149999999999999" customHeight="1" x14ac:dyDescent="0.3"/>
    <row r="166" ht="17.149999999999999" customHeight="1" x14ac:dyDescent="0.3"/>
    <row r="167" ht="8.75" customHeight="1" x14ac:dyDescent="0.3"/>
    <row r="168" ht="14.25" customHeight="1" x14ac:dyDescent="0.3"/>
    <row r="169" ht="16.5" customHeight="1" x14ac:dyDescent="0.3"/>
    <row r="170" ht="12.75" customHeight="1" x14ac:dyDescent="0.3"/>
    <row r="171" ht="11.15" customHeight="1" x14ac:dyDescent="0.3"/>
    <row r="172" ht="10.65" customHeight="1" x14ac:dyDescent="0.3"/>
    <row r="173" ht="14.15" customHeight="1" x14ac:dyDescent="0.3"/>
  </sheetData>
  <protectedRanges>
    <protectedRange sqref="A126:XFD134 A142:XFD145 A135:A139 C135:XFD139 A140:G141 I140:J141 L140:M141 O140:P141 R140:XFD141" name="範圍1"/>
  </protectedRanges>
  <mergeCells count="10">
    <mergeCell ref="B140:C140"/>
    <mergeCell ref="B141:C141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2023-06-19T02:01:37Z</cp:lastPrinted>
  <dcterms:created xsi:type="dcterms:W3CDTF">1998-09-21T15:00:50Z</dcterms:created>
  <dcterms:modified xsi:type="dcterms:W3CDTF">2023-06-19T02:04:16Z</dcterms:modified>
  <dc:language>zh-TW</dc:language>
</cp:coreProperties>
</file>