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0224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36" i="1" l="1"/>
  <c r="P136" i="1"/>
  <c r="O136" i="1"/>
  <c r="M136" i="1"/>
  <c r="L136" i="1"/>
  <c r="J136" i="1"/>
  <c r="I136" i="1"/>
  <c r="G136" i="1"/>
  <c r="P135" i="1"/>
  <c r="M135" i="1"/>
  <c r="G135" i="1"/>
  <c r="J135" i="1"/>
  <c r="R134" i="1"/>
  <c r="O134" i="1"/>
  <c r="L134" i="1"/>
  <c r="I134" i="1"/>
  <c r="Q134" i="1"/>
  <c r="N134" i="1"/>
  <c r="K134" i="1"/>
  <c r="H134" i="1"/>
  <c r="E134" i="1"/>
  <c r="D134" i="1"/>
  <c r="D136" i="1" l="1"/>
  <c r="R135" i="1"/>
  <c r="I135" i="1" l="1"/>
  <c r="I130" i="1" l="1"/>
  <c r="D135" i="1" l="1"/>
  <c r="R130" i="1" l="1"/>
  <c r="Q130" i="1"/>
  <c r="O130" i="1"/>
  <c r="N130" i="1"/>
  <c r="L130" i="1"/>
  <c r="K130" i="1"/>
  <c r="H130" i="1"/>
  <c r="E136" i="1" l="1"/>
  <c r="O135" i="1"/>
  <c r="L135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35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<sst xmlns="http://schemas.openxmlformats.org/spreadsheetml/2006/main" count="315" uniqueCount="141">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</sst>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1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13" fillId="0" borderId="27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31" xfId="0" applyFont="1" applyFill="1" applyBorder="1" applyAlignment="1"/>
    <xf numFmtId="0" fontId="6" fillId="0" borderId="32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8"/>
  <sheetViews>
    <sheetView showGridLines="0" tabSelected="1" zoomScale="130" zoomScaleNormal="130" workbookViewId="0">
      <pane xSplit="3" ySplit="5" topLeftCell="D122" activePane="bottomRight" state="frozen"/>
      <selection pane="topRight" activeCell="D1" sqref="D1"/>
      <selection pane="bottomLeft" activeCell="A6" sqref="A6"/>
      <selection pane="bottomRight" activeCell="B135" sqref="B135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01" t="s">
        <v>2</v>
      </c>
      <c r="E3" s="101"/>
      <c r="F3" s="5" t="s">
        <v>3</v>
      </c>
      <c r="G3" s="101" t="s">
        <v>4</v>
      </c>
      <c r="H3" s="101"/>
      <c r="I3" s="101"/>
      <c r="J3" s="101"/>
      <c r="K3" s="101"/>
      <c r="L3" s="101"/>
      <c r="M3" s="102" t="s">
        <v>118</v>
      </c>
      <c r="N3" s="102"/>
      <c r="O3" s="102"/>
      <c r="P3" s="102"/>
      <c r="Q3" s="102"/>
      <c r="R3" s="102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03" t="s">
        <v>9</v>
      </c>
      <c r="I4" s="103"/>
      <c r="J4" s="12" t="s">
        <v>10</v>
      </c>
      <c r="K4" s="104" t="s">
        <v>9</v>
      </c>
      <c r="L4" s="104"/>
      <c r="M4" s="10" t="s">
        <v>8</v>
      </c>
      <c r="N4" s="105" t="s">
        <v>9</v>
      </c>
      <c r="O4" s="105"/>
      <c r="P4" s="12" t="s">
        <v>10</v>
      </c>
      <c r="Q4" s="106" t="s">
        <v>9</v>
      </c>
      <c r="R4" s="10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6" t="s">
        <v>11</v>
      </c>
      <c r="I5" s="17" t="s">
        <v>12</v>
      </c>
      <c r="J5" s="17"/>
      <c r="K5" s="97" t="s">
        <v>11</v>
      </c>
      <c r="L5" s="14" t="s">
        <v>12</v>
      </c>
      <c r="M5" s="15"/>
      <c r="N5" s="97" t="s">
        <v>11</v>
      </c>
      <c r="O5" s="17" t="s">
        <v>12</v>
      </c>
      <c r="P5" s="17"/>
      <c r="Q5" s="97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8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8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8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8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8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8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8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8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8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8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8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8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8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8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8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8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8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8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8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8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8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8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8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8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8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8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8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8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8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8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8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8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8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8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8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8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8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8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8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8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8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8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8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8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8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8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8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8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8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8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8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8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8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8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8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8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8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8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8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8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8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8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8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8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8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8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8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8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8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8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8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8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8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8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8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8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8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8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8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1" t="s">
        <v>121</v>
      </c>
      <c r="C105" s="62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57"/>
      <c r="I105" s="58">
        <f>(G105-G87)/G87*100</f>
        <v>-8.3634234557997171</v>
      </c>
      <c r="J105" s="59">
        <f>J107+J108+J109+J111+J112+J113+J115+J116+J117+J119+J120+J121</f>
        <v>14011094</v>
      </c>
      <c r="K105" s="57"/>
      <c r="L105" s="58">
        <f>(J105-J87)/J87*100</f>
        <v>0.28908343722332736</v>
      </c>
      <c r="M105" s="56">
        <f>M107+M108+M109+M111+M112+M113+M115+M116+M117+M119+M120+M121</f>
        <v>50884</v>
      </c>
      <c r="N105" s="57"/>
      <c r="O105" s="58">
        <f>(M105-M87)/M87*100</f>
        <v>-26.99674323180442</v>
      </c>
      <c r="P105" s="59">
        <f>P107+P108+P109+P111+P112+P113+P115+P116+P117+P119+P120+P121</f>
        <v>36115</v>
      </c>
      <c r="Q105" s="57"/>
      <c r="R105" s="60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8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8" t="s">
        <v>110</v>
      </c>
      <c r="C107" s="47"/>
      <c r="D107" s="21">
        <v>0.08</v>
      </c>
      <c r="E107" s="29">
        <v>0.27</v>
      </c>
      <c r="F107" s="93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8" t="s">
        <v>111</v>
      </c>
      <c r="C108" s="47" t="s">
        <v>29</v>
      </c>
      <c r="D108" s="21">
        <v>7.0000000000000007E-2</v>
      </c>
      <c r="E108" s="29">
        <v>0.24</v>
      </c>
      <c r="F108" s="93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8" t="s">
        <v>112</v>
      </c>
      <c r="C109" s="47"/>
      <c r="D109" s="21">
        <v>7.0000000000000007E-2</v>
      </c>
      <c r="E109" s="29">
        <v>0.22</v>
      </c>
      <c r="F109" s="93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8"/>
      <c r="C110" s="47"/>
      <c r="D110" s="21"/>
      <c r="E110" s="29"/>
      <c r="F110" s="93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8" t="s">
        <v>78</v>
      </c>
      <c r="C111" s="47"/>
      <c r="D111" s="21">
        <v>0.09</v>
      </c>
      <c r="E111" s="29">
        <v>0.23</v>
      </c>
      <c r="F111" s="93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8" t="s">
        <v>79</v>
      </c>
      <c r="C112" s="47"/>
      <c r="D112" s="21">
        <v>0.08</v>
      </c>
      <c r="E112" s="29">
        <v>0.27</v>
      </c>
      <c r="F112" s="93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8" t="s">
        <v>113</v>
      </c>
      <c r="C113" s="47"/>
      <c r="D113" s="21">
        <v>0.08</v>
      </c>
      <c r="E113" s="29">
        <v>0.27</v>
      </c>
      <c r="F113" s="93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8"/>
      <c r="C114" s="47"/>
      <c r="D114" s="21"/>
      <c r="E114" s="29"/>
      <c r="F114" s="93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8" t="s">
        <v>81</v>
      </c>
      <c r="C115" s="47"/>
      <c r="D115" s="21">
        <v>0.08</v>
      </c>
      <c r="E115" s="29">
        <v>0.24</v>
      </c>
      <c r="F115" s="93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8" t="s">
        <v>114</v>
      </c>
      <c r="C116" s="47"/>
      <c r="D116" s="21">
        <v>0.06</v>
      </c>
      <c r="E116" s="29">
        <v>0.28000000000000003</v>
      </c>
      <c r="F116" s="93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8" t="s">
        <v>119</v>
      </c>
      <c r="C117" s="47"/>
      <c r="D117" s="21">
        <v>7.0000000000000007E-2</v>
      </c>
      <c r="E117" s="29">
        <v>0.28999999999999998</v>
      </c>
      <c r="F117" s="93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8"/>
      <c r="C118" s="47"/>
      <c r="D118" s="21"/>
      <c r="E118" s="29"/>
      <c r="F118" s="93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8" t="s">
        <v>84</v>
      </c>
      <c r="C119" s="47"/>
      <c r="D119" s="21">
        <v>0.08</v>
      </c>
      <c r="E119" s="29">
        <v>0.26</v>
      </c>
      <c r="F119" s="93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8" t="s">
        <v>85</v>
      </c>
      <c r="C120" s="47"/>
      <c r="D120" s="21">
        <v>0.06</v>
      </c>
      <c r="E120" s="29">
        <v>0.3</v>
      </c>
      <c r="F120" s="93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8" t="s">
        <v>86</v>
      </c>
      <c r="C121" s="47"/>
      <c r="D121" s="21">
        <v>0.08</v>
      </c>
      <c r="E121" s="29">
        <v>0.21</v>
      </c>
      <c r="F121" s="93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s="88" customFormat="1" ht="21" customHeight="1" x14ac:dyDescent="0.25">
      <c r="A122" s="79"/>
      <c r="B122" s="98" t="s">
        <v>120</v>
      </c>
      <c r="C122" s="47"/>
      <c r="D122" s="80">
        <v>7.0000000000000007E-2</v>
      </c>
      <c r="E122" s="81">
        <v>0.31</v>
      </c>
      <c r="F122" s="99" t="s">
        <v>129</v>
      </c>
      <c r="G122" s="82">
        <v>5925920</v>
      </c>
      <c r="H122" s="83">
        <v>23.316086328252457</v>
      </c>
      <c r="I122" s="83">
        <v>22.202890469386276</v>
      </c>
      <c r="J122" s="84">
        <v>1262274</v>
      </c>
      <c r="K122" s="83">
        <v>9.6325414637196793</v>
      </c>
      <c r="L122" s="83">
        <v>15.899800570742295</v>
      </c>
      <c r="M122" s="82">
        <v>4045</v>
      </c>
      <c r="N122" s="83">
        <v>12.111973392461199</v>
      </c>
      <c r="O122" s="83">
        <v>3.3205619412515963</v>
      </c>
      <c r="P122" s="84">
        <v>3917</v>
      </c>
      <c r="Q122" s="83">
        <v>59.292395282635212</v>
      </c>
      <c r="R122" s="85">
        <v>33.96032831737346</v>
      </c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</row>
    <row r="123" spans="1:49" ht="14.1" customHeight="1" x14ac:dyDescent="0.25">
      <c r="A123" s="1"/>
      <c r="B123" s="78" t="s">
        <v>76</v>
      </c>
      <c r="C123" s="47" t="s">
        <v>29</v>
      </c>
      <c r="D123" s="21">
        <v>0.06</v>
      </c>
      <c r="E123" s="29">
        <v>0.23</v>
      </c>
      <c r="F123" s="93" t="s">
        <v>131</v>
      </c>
      <c r="G123" s="32">
        <v>4818513</v>
      </c>
      <c r="H123" s="33">
        <v>-18.687511812511811</v>
      </c>
      <c r="I123" s="33">
        <v>-15.264500308975556</v>
      </c>
      <c r="J123" s="34">
        <v>931646</v>
      </c>
      <c r="K123" s="33">
        <v>-26.193045250080409</v>
      </c>
      <c r="L123" s="33">
        <v>-6.8136875892082855</v>
      </c>
      <c r="M123" s="32">
        <v>2883</v>
      </c>
      <c r="N123" s="33">
        <v>-28.72682323856613</v>
      </c>
      <c r="O123" s="33">
        <v>-22.416576964477933</v>
      </c>
      <c r="P123" s="34">
        <v>2188</v>
      </c>
      <c r="Q123" s="33">
        <v>-44.140924176665813</v>
      </c>
      <c r="R123" s="36">
        <v>-7.8736842105263163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2.75" customHeight="1" x14ac:dyDescent="0.25">
      <c r="A124" s="1"/>
      <c r="B124" s="78" t="s">
        <v>77</v>
      </c>
      <c r="C124" s="47"/>
      <c r="D124" s="21">
        <v>0.06</v>
      </c>
      <c r="E124" s="29">
        <v>0.23</v>
      </c>
      <c r="F124" s="93" t="s">
        <v>132</v>
      </c>
      <c r="G124" s="32">
        <v>7073506</v>
      </c>
      <c r="H124" s="33">
        <v>46.798524773099089</v>
      </c>
      <c r="I124" s="33">
        <v>-6.8008999598401623</v>
      </c>
      <c r="J124" s="34">
        <v>1411227</v>
      </c>
      <c r="K124" s="33">
        <v>51.476741165635872</v>
      </c>
      <c r="L124" s="33">
        <v>3.9512811352512003</v>
      </c>
      <c r="M124" s="32">
        <v>4587</v>
      </c>
      <c r="N124" s="33">
        <v>59.105098855359003</v>
      </c>
      <c r="O124" s="33">
        <v>-15.039822189294313</v>
      </c>
      <c r="P124" s="34">
        <v>3315</v>
      </c>
      <c r="Q124" s="33">
        <v>51.508226691042047</v>
      </c>
      <c r="R124" s="36">
        <v>8.7598425196850389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8" customFormat="1" ht="19.5" customHeight="1" x14ac:dyDescent="0.25">
      <c r="A125" s="79"/>
      <c r="B125" s="98" t="s">
        <v>78</v>
      </c>
      <c r="C125" s="47"/>
      <c r="D125" s="80">
        <v>0.08</v>
      </c>
      <c r="E125" s="81">
        <v>0.24</v>
      </c>
      <c r="F125" s="95" t="s">
        <v>127</v>
      </c>
      <c r="G125" s="82">
        <v>3883392</v>
      </c>
      <c r="H125" s="90">
        <v>-45.1</v>
      </c>
      <c r="I125" s="90">
        <v>-9.7799999999999994</v>
      </c>
      <c r="J125" s="84">
        <v>965441</v>
      </c>
      <c r="K125" s="90">
        <v>-31.59</v>
      </c>
      <c r="L125" s="90">
        <v>-3.78</v>
      </c>
      <c r="M125" s="82">
        <v>3158</v>
      </c>
      <c r="N125" s="90">
        <v>-31.15</v>
      </c>
      <c r="O125" s="90">
        <v>-16.260000000000002</v>
      </c>
      <c r="P125" s="84">
        <v>2282</v>
      </c>
      <c r="Q125" s="90">
        <v>-31.16</v>
      </c>
      <c r="R125" s="91">
        <v>-1.68</v>
      </c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</row>
    <row r="126" spans="1:49" ht="12.75" customHeight="1" x14ac:dyDescent="0.25">
      <c r="A126" s="1"/>
      <c r="B126" s="78" t="s">
        <v>79</v>
      </c>
      <c r="C126" s="47"/>
      <c r="D126" s="21">
        <v>7.0000000000000007E-2</v>
      </c>
      <c r="E126" s="29">
        <v>0.21</v>
      </c>
      <c r="F126" s="94" t="s">
        <v>128</v>
      </c>
      <c r="G126" s="32">
        <v>6514433</v>
      </c>
      <c r="H126" s="76">
        <v>67.75</v>
      </c>
      <c r="I126" s="76">
        <v>-8.9700000000000006</v>
      </c>
      <c r="J126" s="34">
        <v>1287099</v>
      </c>
      <c r="K126" s="76">
        <v>33.32</v>
      </c>
      <c r="L126" s="76">
        <v>-0.94</v>
      </c>
      <c r="M126" s="32">
        <v>4263</v>
      </c>
      <c r="N126" s="76">
        <v>34.99</v>
      </c>
      <c r="O126" s="76">
        <v>-29.3</v>
      </c>
      <c r="P126" s="34">
        <v>2749</v>
      </c>
      <c r="Q126" s="76">
        <v>20.46</v>
      </c>
      <c r="R126" s="77">
        <v>-21.01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78" t="s">
        <v>80</v>
      </c>
      <c r="C127" s="47"/>
      <c r="D127" s="21">
        <v>7.0000000000000007E-2</v>
      </c>
      <c r="E127" s="29">
        <v>0.19</v>
      </c>
      <c r="F127" s="94" t="s">
        <v>129</v>
      </c>
      <c r="G127" s="32">
        <v>5266093</v>
      </c>
      <c r="H127" s="76">
        <v>-19.16</v>
      </c>
      <c r="I127" s="76">
        <v>-5.71</v>
      </c>
      <c r="J127" s="34">
        <v>1197613</v>
      </c>
      <c r="K127" s="76">
        <v>-6.95</v>
      </c>
      <c r="L127" s="76">
        <v>4.84</v>
      </c>
      <c r="M127" s="32">
        <v>3818</v>
      </c>
      <c r="N127" s="76">
        <v>-10.44</v>
      </c>
      <c r="O127" s="76">
        <v>-16.12</v>
      </c>
      <c r="P127" s="34">
        <v>2217</v>
      </c>
      <c r="Q127" s="76">
        <v>-19.350000000000001</v>
      </c>
      <c r="R127" s="77">
        <v>-28.32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88" customFormat="1" ht="19.5" customHeight="1" x14ac:dyDescent="0.25">
      <c r="A128" s="79"/>
      <c r="B128" s="98" t="s">
        <v>81</v>
      </c>
      <c r="C128" s="47"/>
      <c r="D128" s="80">
        <v>0.08</v>
      </c>
      <c r="E128" s="81">
        <v>0.25</v>
      </c>
      <c r="F128" s="95" t="s">
        <v>133</v>
      </c>
      <c r="G128" s="82">
        <v>4160038</v>
      </c>
      <c r="H128" s="90">
        <v>-21</v>
      </c>
      <c r="I128" s="90">
        <v>-12.14</v>
      </c>
      <c r="J128" s="84">
        <v>1128863</v>
      </c>
      <c r="K128" s="90">
        <v>-5.74</v>
      </c>
      <c r="L128" s="90">
        <v>2.4900000000000002</v>
      </c>
      <c r="M128" s="82">
        <v>3305</v>
      </c>
      <c r="N128" s="90">
        <v>-13.44</v>
      </c>
      <c r="O128" s="90">
        <v>-11.42</v>
      </c>
      <c r="P128" s="84">
        <v>2832</v>
      </c>
      <c r="Q128" s="90">
        <v>27.74</v>
      </c>
      <c r="R128" s="91">
        <v>7.84</v>
      </c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</row>
    <row r="129" spans="1:49" s="88" customFormat="1" ht="12.75" customHeight="1" x14ac:dyDescent="0.25">
      <c r="A129" s="79"/>
      <c r="B129" s="98" t="s">
        <v>123</v>
      </c>
      <c r="C129" s="47"/>
      <c r="D129" s="80">
        <v>7.0000000000000007E-2</v>
      </c>
      <c r="E129" s="81">
        <v>0.21</v>
      </c>
      <c r="F129" s="95" t="s">
        <v>134</v>
      </c>
      <c r="G129" s="82">
        <v>6757174</v>
      </c>
      <c r="H129" s="90">
        <v>62.43</v>
      </c>
      <c r="I129" s="90">
        <v>-1.21</v>
      </c>
      <c r="J129" s="84">
        <v>1420558</v>
      </c>
      <c r="K129" s="90">
        <v>25.84</v>
      </c>
      <c r="L129" s="90">
        <v>7.86</v>
      </c>
      <c r="M129" s="82">
        <v>4531</v>
      </c>
      <c r="N129" s="90">
        <v>37.1</v>
      </c>
      <c r="O129" s="90">
        <v>7.93</v>
      </c>
      <c r="P129" s="84">
        <v>3001</v>
      </c>
      <c r="Q129" s="90">
        <v>5.97</v>
      </c>
      <c r="R129" s="91">
        <v>-19.02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</row>
    <row r="130" spans="1:49" s="88" customFormat="1" ht="12.75" customHeight="1" x14ac:dyDescent="0.25">
      <c r="A130" s="79"/>
      <c r="B130" s="98" t="s">
        <v>83</v>
      </c>
      <c r="C130" s="47"/>
      <c r="D130" s="80">
        <v>0.08</v>
      </c>
      <c r="E130" s="81">
        <v>0.28000000000000003</v>
      </c>
      <c r="F130" s="95" t="s">
        <v>129</v>
      </c>
      <c r="G130" s="82">
        <v>5455004</v>
      </c>
      <c r="H130" s="90">
        <f>ROUND((G130-G129)/G129*100,2)</f>
        <v>-19.27</v>
      </c>
      <c r="I130" s="90">
        <f>(ROUND((G130-G117)/G117*100,2))</f>
        <v>-5.08</v>
      </c>
      <c r="J130" s="84">
        <v>1162203</v>
      </c>
      <c r="K130" s="90">
        <f>ROUND((J130-J129)/J129*100,2)</f>
        <v>-18.190000000000001</v>
      </c>
      <c r="L130" s="90">
        <f>ROUND((J130-J117)/J117*100,2)</f>
        <v>-1.88</v>
      </c>
      <c r="M130" s="82">
        <v>4121</v>
      </c>
      <c r="N130" s="90">
        <f>ROUND((M130-M129)/M129*100,2)</f>
        <v>-9.0500000000000007</v>
      </c>
      <c r="O130" s="90">
        <f>ROUND((M130-M117)/M117*100,2)</f>
        <v>5.56</v>
      </c>
      <c r="P130" s="84">
        <v>3212</v>
      </c>
      <c r="Q130" s="90">
        <f>ROUND((P130-P129)/P129*100,2)</f>
        <v>7.03</v>
      </c>
      <c r="R130" s="91">
        <f>ROUND((P130-P117)/P117*100,2)</f>
        <v>-6.44</v>
      </c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</row>
    <row r="131" spans="1:49" s="88" customFormat="1" ht="19.5" customHeight="1" x14ac:dyDescent="0.25">
      <c r="A131" s="79"/>
      <c r="B131" s="92" t="s">
        <v>84</v>
      </c>
      <c r="C131" s="47"/>
      <c r="D131" s="80">
        <v>7.6082988392452394E-2</v>
      </c>
      <c r="E131" s="81">
        <v>0.29137217188097025</v>
      </c>
      <c r="F131" s="95" t="s">
        <v>135</v>
      </c>
      <c r="G131" s="82">
        <v>5212729</v>
      </c>
      <c r="H131" s="90">
        <v>-4.4400000000000004</v>
      </c>
      <c r="I131" s="90">
        <v>15.99</v>
      </c>
      <c r="J131" s="84">
        <v>1083494</v>
      </c>
      <c r="K131" s="90">
        <v>-6.77</v>
      </c>
      <c r="L131" s="90">
        <v>5.09</v>
      </c>
      <c r="M131" s="82">
        <v>3966</v>
      </c>
      <c r="N131" s="90">
        <v>-3.76</v>
      </c>
      <c r="O131" s="90">
        <v>12.93</v>
      </c>
      <c r="P131" s="84">
        <v>3157</v>
      </c>
      <c r="Q131" s="90">
        <v>-1.71</v>
      </c>
      <c r="R131" s="91">
        <v>19.309999999999999</v>
      </c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</row>
    <row r="132" spans="1:49" s="88" customFormat="1" ht="15.75" customHeight="1" x14ac:dyDescent="0.25">
      <c r="A132" s="79"/>
      <c r="B132" s="92" t="s">
        <v>85</v>
      </c>
      <c r="C132" s="47"/>
      <c r="D132" s="80">
        <v>7.6605656420186963E-2</v>
      </c>
      <c r="E132" s="81">
        <v>0.27635079046404126</v>
      </c>
      <c r="F132" s="95" t="s">
        <v>136</v>
      </c>
      <c r="G132" s="82">
        <v>5371666</v>
      </c>
      <c r="H132" s="90">
        <v>3.05</v>
      </c>
      <c r="I132" s="90">
        <v>-24.62</v>
      </c>
      <c r="J132" s="84">
        <v>1131171</v>
      </c>
      <c r="K132" s="90">
        <v>4.4000000000000004</v>
      </c>
      <c r="L132" s="90">
        <v>-15.22</v>
      </c>
      <c r="M132" s="82">
        <v>4115</v>
      </c>
      <c r="N132" s="90">
        <v>3.76</v>
      </c>
      <c r="O132" s="90">
        <v>-9.52</v>
      </c>
      <c r="P132" s="84">
        <v>3126</v>
      </c>
      <c r="Q132" s="90">
        <v>-0.98</v>
      </c>
      <c r="R132" s="91">
        <v>-21.93</v>
      </c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</row>
    <row r="133" spans="1:49" s="88" customFormat="1" ht="15.75" customHeight="1" x14ac:dyDescent="0.25">
      <c r="A133" s="79"/>
      <c r="B133" s="92" t="s">
        <v>86</v>
      </c>
      <c r="C133" s="47"/>
      <c r="D133" s="80">
        <v>9.3109976307818282E-2</v>
      </c>
      <c r="E133" s="81">
        <v>0.27349913732530723</v>
      </c>
      <c r="F133" s="95" t="s">
        <v>137</v>
      </c>
      <c r="G133" s="82">
        <v>4364731</v>
      </c>
      <c r="H133" s="90">
        <v>-18.75</v>
      </c>
      <c r="I133" s="90">
        <v>-9.17</v>
      </c>
      <c r="J133" s="84">
        <v>1071667</v>
      </c>
      <c r="K133" s="90">
        <v>-5.26</v>
      </c>
      <c r="L133" s="90">
        <v>-6.92</v>
      </c>
      <c r="M133" s="82">
        <v>4064</v>
      </c>
      <c r="N133" s="90">
        <v>-1.24</v>
      </c>
      <c r="O133" s="90">
        <v>12.64</v>
      </c>
      <c r="P133" s="84">
        <v>2931</v>
      </c>
      <c r="Q133" s="90">
        <v>-6.24</v>
      </c>
      <c r="R133" s="91">
        <v>19.190000000000001</v>
      </c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</row>
    <row r="134" spans="1:49" s="88" customFormat="1" ht="21" customHeight="1" x14ac:dyDescent="0.25">
      <c r="A134" s="79"/>
      <c r="B134" s="78" t="s">
        <v>138</v>
      </c>
      <c r="C134" s="47" t="s">
        <v>140</v>
      </c>
      <c r="D134" s="80">
        <f>M134/G134*100</f>
        <v>6.8139439544017869E-2</v>
      </c>
      <c r="E134" s="81">
        <f>P134/J134*100</f>
        <v>0.31022998406401281</v>
      </c>
      <c r="F134" s="95" t="s">
        <v>139</v>
      </c>
      <c r="G134" s="82">
        <v>6049360</v>
      </c>
      <c r="H134" s="90">
        <f>ROUND((G134-G133)/G133*100,2)</f>
        <v>38.6</v>
      </c>
      <c r="I134" s="90">
        <f>(ROUND((G134-G122)/G122*100,2))</f>
        <v>2.08</v>
      </c>
      <c r="J134" s="84">
        <v>1130774</v>
      </c>
      <c r="K134" s="90">
        <f>ROUND((J134-J133)/J133*100,2)</f>
        <v>5.52</v>
      </c>
      <c r="L134" s="90">
        <f>ROUND((J134-J122)/J122*100,2)</f>
        <v>-10.42</v>
      </c>
      <c r="M134" s="82">
        <v>4122</v>
      </c>
      <c r="N134" s="90">
        <f>ROUND((M134-M133)/M133*100,2)</f>
        <v>1.43</v>
      </c>
      <c r="O134" s="90">
        <f>ROUND((M134-M122)/M122*100,2)</f>
        <v>1.9</v>
      </c>
      <c r="P134" s="84">
        <v>3508</v>
      </c>
      <c r="Q134" s="90">
        <f>ROUND((P134-P133)/P133*100,2)</f>
        <v>19.690000000000001</v>
      </c>
      <c r="R134" s="91">
        <f>ROUND((P134-P122)/P122*100,2)</f>
        <v>-10.44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</row>
    <row r="135" spans="1:49" s="88" customFormat="1" ht="18.75" customHeight="1" x14ac:dyDescent="0.25">
      <c r="A135" s="79"/>
      <c r="B135" s="110" t="s">
        <v>138</v>
      </c>
      <c r="C135" s="107"/>
      <c r="D135" s="80">
        <f>M135/G135*100</f>
        <v>6.8139439544017869E-2</v>
      </c>
      <c r="E135" s="81">
        <f>P135/J135*100</f>
        <v>0.31022998406401281</v>
      </c>
      <c r="F135" s="89">
        <v>16</v>
      </c>
      <c r="G135" s="82">
        <f>G134</f>
        <v>6049360</v>
      </c>
      <c r="H135" s="83"/>
      <c r="I135" s="83">
        <f>(G135-G136)/G136*100</f>
        <v>2.0830520830520829</v>
      </c>
      <c r="J135" s="84">
        <f>J134</f>
        <v>1130774</v>
      </c>
      <c r="K135" s="83"/>
      <c r="L135" s="83">
        <f>(J135-J136)/J136*100</f>
        <v>-10.417706456759785</v>
      </c>
      <c r="M135" s="82">
        <f>M134</f>
        <v>4122</v>
      </c>
      <c r="N135" s="83"/>
      <c r="O135" s="83">
        <f>(M135-M136)/M136*100</f>
        <v>1.9035846724351051</v>
      </c>
      <c r="P135" s="84">
        <f>P134</f>
        <v>3508</v>
      </c>
      <c r="Q135" s="83"/>
      <c r="R135" s="85">
        <f>(P135-P136)/P136*100</f>
        <v>-10.441664539188155</v>
      </c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</row>
    <row r="136" spans="1:49" s="52" customFormat="1" ht="14.1" customHeight="1" thickBot="1" x14ac:dyDescent="0.3">
      <c r="A136" s="49"/>
      <c r="B136" s="109" t="s">
        <v>120</v>
      </c>
      <c r="C136" s="108"/>
      <c r="D136" s="68">
        <f>M136/G136*100</f>
        <v>6.8259443259443262E-2</v>
      </c>
      <c r="E136" s="69">
        <f>P136/J136*100</f>
        <v>0.31031297483747583</v>
      </c>
      <c r="F136" s="70">
        <v>21</v>
      </c>
      <c r="G136" s="71">
        <f>G122</f>
        <v>5925920</v>
      </c>
      <c r="H136" s="72"/>
      <c r="I136" s="73">
        <f>(G136-G107)/(G107)*100</f>
        <v>22.202890469386276</v>
      </c>
      <c r="J136" s="74">
        <f>J122</f>
        <v>1262274</v>
      </c>
      <c r="K136" s="72"/>
      <c r="L136" s="73">
        <f>(J136-J107)/(J107)*100</f>
        <v>15.899800570742295</v>
      </c>
      <c r="M136" s="71">
        <f>M122</f>
        <v>4045</v>
      </c>
      <c r="N136" s="72"/>
      <c r="O136" s="73">
        <f>(M136-M107)/(M107)*100</f>
        <v>3.3205619412515963</v>
      </c>
      <c r="P136" s="74">
        <f>P122</f>
        <v>3917</v>
      </c>
      <c r="Q136" s="72"/>
      <c r="R136" s="75">
        <f>(P136-P107)/(P107)*100</f>
        <v>33.96032831737346</v>
      </c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</row>
    <row r="137" spans="1:49" s="52" customFormat="1" ht="14.1" customHeight="1" x14ac:dyDescent="0.25">
      <c r="A137" s="49"/>
      <c r="B137" s="63"/>
      <c r="C137" s="63"/>
      <c r="D137" s="54"/>
      <c r="E137" s="54"/>
      <c r="F137" s="64"/>
      <c r="G137" s="65"/>
      <c r="H137" s="66"/>
      <c r="I137" s="67"/>
      <c r="J137" s="65"/>
      <c r="K137" s="66"/>
      <c r="L137" s="67"/>
      <c r="M137" s="65"/>
      <c r="N137" s="66"/>
      <c r="O137" s="67"/>
      <c r="P137" s="65"/>
      <c r="Q137" s="66"/>
      <c r="R137" s="67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</row>
    <row r="138" spans="1:49" ht="13.5" customHeight="1" x14ac:dyDescent="0.25">
      <c r="A138" s="1"/>
      <c r="B138" s="41" t="s">
        <v>60</v>
      </c>
      <c r="C138" s="42" t="s">
        <v>122</v>
      </c>
      <c r="D138" s="43"/>
      <c r="E138" s="44"/>
      <c r="F138" s="44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5" x14ac:dyDescent="0.25">
      <c r="A139" s="1"/>
      <c r="B139" s="41" t="s">
        <v>61</v>
      </c>
      <c r="C139" s="42" t="s">
        <v>62</v>
      </c>
      <c r="D139" s="43"/>
      <c r="E139" s="44"/>
      <c r="F139" s="44"/>
      <c r="G139" s="44"/>
      <c r="H139" s="44"/>
      <c r="I139" s="44"/>
      <c r="J139" s="46"/>
      <c r="K139" s="46"/>
      <c r="L139" s="46"/>
      <c r="M139" s="46"/>
      <c r="N139" s="46"/>
      <c r="O139" s="46"/>
      <c r="P139" s="46"/>
      <c r="Q139" s="46"/>
      <c r="R139" s="46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3.5" customHeight="1" x14ac:dyDescent="0.25">
      <c r="A140" s="1"/>
      <c r="B140" s="48" t="s">
        <v>116</v>
      </c>
      <c r="C140" s="1" t="s">
        <v>117</v>
      </c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3.5" customHeight="1" x14ac:dyDescent="0.25">
      <c r="A141" s="1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3.5" customHeight="1" x14ac:dyDescent="0.25">
      <c r="A142" s="1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5.25" customHeight="1" x14ac:dyDescent="0.25">
      <c r="A143" s="1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3.5" customHeight="1" x14ac:dyDescent="0.25">
      <c r="A144" s="1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3.5" customHeight="1" x14ac:dyDescent="0.25">
      <c r="A145" s="1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3.5" customHeight="1" x14ac:dyDescent="0.25">
      <c r="A146" s="1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8" customHeight="1" x14ac:dyDescent="0.25"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5.75" customHeight="1" x14ac:dyDescent="0.25"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5.75" customHeight="1" x14ac:dyDescent="0.25"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0.15" customHeight="1" x14ac:dyDescent="0.25"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5.75" customHeight="1" x14ac:dyDescent="0.25"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4" spans="1:49" ht="7.15" customHeight="1" x14ac:dyDescent="0.25"/>
    <row r="155" spans="1:49" ht="15.75" customHeight="1" x14ac:dyDescent="0.25"/>
    <row r="156" spans="1:49" ht="17.649999999999999" customHeight="1" x14ac:dyDescent="0.25"/>
    <row r="157" spans="1:49" ht="17.100000000000001" customHeight="1" x14ac:dyDescent="0.25"/>
    <row r="158" spans="1:49" ht="7.7" customHeight="1" x14ac:dyDescent="0.25"/>
    <row r="159" spans="1:49" ht="17.100000000000001" customHeight="1" x14ac:dyDescent="0.25"/>
    <row r="160" spans="1:49" ht="17.100000000000001" customHeight="1" x14ac:dyDescent="0.25"/>
    <row r="161" ht="17.100000000000001" customHeight="1" x14ac:dyDescent="0.25"/>
    <row r="162" ht="8.65" customHeight="1" x14ac:dyDescent="0.25"/>
    <row r="163" ht="14.25" customHeight="1" x14ac:dyDescent="0.25"/>
    <row r="164" ht="16.5" customHeight="1" x14ac:dyDescent="0.25"/>
    <row r="165" ht="12.75" customHeight="1" x14ac:dyDescent="0.25"/>
    <row r="166" ht="11.1" customHeight="1" x14ac:dyDescent="0.25"/>
    <row r="167" ht="10.7" customHeight="1" x14ac:dyDescent="0.25"/>
    <row r="168" ht="14.1" customHeight="1" x14ac:dyDescent="0.25"/>
  </sheetData>
  <protectedRanges>
    <protectedRange sqref="A125:XFD133 A134 C134:XFD134 A135:XFD140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2023-02-17T05:39:42Z</cp:lastPrinted>
  <dcterms:created xsi:type="dcterms:W3CDTF">1998-09-21T15:00:50Z</dcterms:created>
  <dcterms:modified xsi:type="dcterms:W3CDTF">2023-02-17T05:39:57Z</dcterms:modified>
  <dc:language>zh-TW</dc:language>
</cp:coreProperties>
</file>