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11230\編輯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G38" i="2"/>
  <c r="F38" i="2"/>
  <c r="F37" i="2"/>
  <c r="G37" i="2" s="1"/>
  <c r="H36" i="2"/>
  <c r="F36" i="2"/>
  <c r="G36" i="2" s="1"/>
  <c r="F35" i="2"/>
  <c r="G35" i="2" s="1"/>
  <c r="H34" i="2"/>
  <c r="F34" i="2"/>
  <c r="G34" i="2" s="1"/>
  <c r="G33" i="2"/>
  <c r="F33" i="2"/>
  <c r="F32" i="2"/>
  <c r="G32" i="2" s="1"/>
  <c r="F31" i="2"/>
  <c r="G31" i="2" s="1"/>
  <c r="H30" i="2"/>
  <c r="F30" i="2"/>
  <c r="G30" i="2" s="1"/>
  <c r="F29" i="2"/>
  <c r="F28" i="2"/>
  <c r="F27" i="2"/>
  <c r="G27" i="2" s="1"/>
  <c r="F26" i="2"/>
  <c r="G26" i="2" s="1"/>
  <c r="H25" i="2"/>
  <c r="F25" i="2"/>
  <c r="G25" i="2" s="1"/>
  <c r="G24" i="2"/>
  <c r="F24" i="2"/>
  <c r="F23" i="2"/>
  <c r="G23" i="2" s="1"/>
  <c r="F22" i="2"/>
  <c r="G22" i="2" s="1"/>
  <c r="G21" i="2"/>
  <c r="F21" i="2"/>
  <c r="H20" i="2"/>
  <c r="F20" i="2"/>
  <c r="G20" i="2" s="1"/>
  <c r="F19" i="2"/>
  <c r="G19" i="2" s="1"/>
  <c r="H18" i="2"/>
  <c r="F18" i="2"/>
  <c r="G18" i="2" s="1"/>
  <c r="F17" i="2"/>
  <c r="F16" i="2"/>
  <c r="G15" i="2"/>
  <c r="F15" i="2"/>
  <c r="F14" i="2"/>
  <c r="G14" i="2" s="1"/>
  <c r="H13" i="2"/>
  <c r="F13" i="2"/>
  <c r="G13" i="2" s="1"/>
  <c r="F12" i="2"/>
  <c r="G12" i="2" s="1"/>
  <c r="F11" i="2"/>
  <c r="G11" i="2" s="1"/>
  <c r="F10" i="2"/>
  <c r="G10" i="2" s="1"/>
  <c r="F9" i="2"/>
  <c r="H8" i="2"/>
  <c r="F8" i="2"/>
  <c r="G8" i="2" s="1"/>
  <c r="H7" i="2"/>
  <c r="G7" i="2"/>
  <c r="F7" i="2"/>
  <c r="E62" i="1"/>
  <c r="E63" i="1" s="1"/>
  <c r="D62" i="1"/>
  <c r="D63" i="1" s="1"/>
  <c r="E58" i="1"/>
  <c r="D58" i="1"/>
  <c r="D59" i="1" s="1"/>
  <c r="C58" i="1"/>
  <c r="C62" i="1" s="1"/>
  <c r="C63" i="1" s="1"/>
  <c r="C59" i="1" l="1"/>
</calcChain>
</file>

<file path=xl/sharedStrings.xml><?xml version="1.0" encoding="utf-8"?>
<sst xmlns="http://schemas.openxmlformats.org/spreadsheetml/2006/main" count="123" uniqueCount="84">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</sst>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b/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81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21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center" vertical="center" wrapText="1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 wrapText="1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177" fontId="6" fillId="0" borderId="0" xfId="0" applyNumberFormat="1" applyFont="1" applyAlignment="1" applyProtection="1">
      <alignment horizontal="center" vertical="center" wrapText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33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4" fillId="0" borderId="0" xfId="2" applyNumberFormat="1" applyFont="1" applyProtection="1">
      <protection hidden="1"/>
    </xf>
    <xf numFmtId="10" fontId="34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 applyProtection="1">
      <protection hidden="1"/>
    </xf>
    <xf numFmtId="0" fontId="9" fillId="0" borderId="0" xfId="2" applyFont="1" applyAlignment="1" applyProtection="1">
      <alignment horizontal="left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 applyProtection="1"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4.77734375" style="2" customWidth="1"/>
    <col min="8" max="8" width="13.77734375" style="2" customWidth="1"/>
    <col min="9" max="16384" width="8.77734375" style="2"/>
  </cols>
  <sheetData>
    <row r="1" spans="1:9" ht="30.75" thickBot="1">
      <c r="A1" s="171" t="s">
        <v>0</v>
      </c>
      <c r="B1" s="171"/>
      <c r="C1" s="171"/>
      <c r="D1" s="171"/>
      <c r="E1" s="171"/>
      <c r="F1" s="1" t="s">
        <v>1</v>
      </c>
    </row>
    <row r="2" spans="1:9" ht="31.15" customHeight="1">
      <c r="A2" s="172" t="s">
        <v>2</v>
      </c>
      <c r="B2" s="172"/>
      <c r="C2" s="172"/>
      <c r="D2" s="172"/>
      <c r="E2" s="172"/>
      <c r="F2" s="3" t="s">
        <v>3</v>
      </c>
    </row>
    <row r="3" spans="1:9" ht="19.5">
      <c r="A3" s="173" t="s">
        <v>4</v>
      </c>
      <c r="B3" s="173"/>
      <c r="C3" s="173"/>
      <c r="D3" s="173"/>
      <c r="E3" s="173"/>
      <c r="F3" s="4"/>
    </row>
    <row r="4" spans="1:9" ht="18" thickBot="1">
      <c r="A4" s="5"/>
      <c r="B4" s="6"/>
      <c r="C4" s="6"/>
      <c r="D4" s="174" t="s">
        <v>5</v>
      </c>
      <c r="E4" s="174"/>
      <c r="F4" s="7"/>
    </row>
    <row r="5" spans="1:9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9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9" s="14" customFormat="1" ht="28.15" customHeight="1" thickBot="1">
      <c r="A7" s="20" t="s">
        <v>13</v>
      </c>
      <c r="B7" s="21">
        <v>381922</v>
      </c>
      <c r="C7" s="22">
        <v>967527</v>
      </c>
      <c r="D7" s="23">
        <v>1349449</v>
      </c>
      <c r="E7" s="24">
        <v>8.7799999999999994</v>
      </c>
      <c r="F7" s="25">
        <v>348376</v>
      </c>
      <c r="G7" s="26"/>
      <c r="H7" s="26"/>
      <c r="I7" s="27"/>
    </row>
    <row r="8" spans="1:9" s="14" customFormat="1" ht="28.15" customHeight="1">
      <c r="A8" s="28" t="s">
        <v>14</v>
      </c>
      <c r="B8" s="29">
        <v>381922</v>
      </c>
      <c r="C8" s="29">
        <v>193559</v>
      </c>
      <c r="D8" s="29">
        <v>575481</v>
      </c>
      <c r="E8" s="30">
        <v>3.74</v>
      </c>
      <c r="F8" s="31">
        <v>324465</v>
      </c>
      <c r="G8" s="26"/>
      <c r="H8" s="26"/>
      <c r="I8" s="27"/>
    </row>
    <row r="9" spans="1:9" s="14" customFormat="1" ht="24" hidden="1" customHeight="1">
      <c r="A9" s="28" t="s">
        <v>15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27"/>
    </row>
    <row r="10" spans="1:9" s="14" customFormat="1" ht="24" hidden="1" customHeight="1">
      <c r="A10" s="28" t="s">
        <v>16</v>
      </c>
      <c r="B10" s="29">
        <v>350299</v>
      </c>
      <c r="C10" s="29">
        <v>174864</v>
      </c>
      <c r="D10" s="29">
        <v>525163</v>
      </c>
      <c r="E10" s="32">
        <v>3.41</v>
      </c>
      <c r="F10" s="31">
        <v>324465</v>
      </c>
      <c r="G10" s="33"/>
      <c r="H10" s="33"/>
      <c r="I10" s="27"/>
    </row>
    <row r="11" spans="1:9" s="14" customFormat="1" ht="24" hidden="1" customHeight="1">
      <c r="A11" s="28" t="s">
        <v>17</v>
      </c>
      <c r="B11" s="29">
        <v>9631</v>
      </c>
      <c r="C11" s="29">
        <v>8219</v>
      </c>
      <c r="D11" s="29">
        <v>17850</v>
      </c>
      <c r="E11" s="32">
        <v>0.12</v>
      </c>
      <c r="F11" s="31">
        <v>0</v>
      </c>
      <c r="G11" s="33"/>
      <c r="H11" s="33"/>
      <c r="I11" s="27"/>
    </row>
    <row r="12" spans="1:9" s="14" customFormat="1" ht="24" hidden="1" customHeight="1">
      <c r="A12" s="28" t="s">
        <v>18</v>
      </c>
      <c r="B12" s="29">
        <v>21992</v>
      </c>
      <c r="C12" s="29">
        <v>10476</v>
      </c>
      <c r="D12" s="29">
        <v>32468</v>
      </c>
      <c r="E12" s="32">
        <v>0.21</v>
      </c>
      <c r="F12" s="31">
        <v>0</v>
      </c>
      <c r="G12" s="33"/>
      <c r="H12" s="33"/>
      <c r="I12" s="27"/>
    </row>
    <row r="13" spans="1:9" s="14" customFormat="1" ht="24.75" customHeight="1" thickBot="1">
      <c r="A13" s="28" t="s">
        <v>19</v>
      </c>
      <c r="B13" s="29">
        <v>0</v>
      </c>
      <c r="C13" s="29">
        <v>773968</v>
      </c>
      <c r="D13" s="29">
        <v>773968</v>
      </c>
      <c r="E13" s="32">
        <v>5.04</v>
      </c>
      <c r="F13" s="31">
        <v>23911</v>
      </c>
      <c r="G13" s="26"/>
      <c r="H13" s="26"/>
      <c r="I13" s="27"/>
    </row>
    <row r="14" spans="1:9" s="14" customFormat="1" ht="24" hidden="1" customHeight="1">
      <c r="A14" s="28" t="s">
        <v>20</v>
      </c>
      <c r="B14" s="29">
        <v>0</v>
      </c>
      <c r="C14" s="29">
        <v>350897</v>
      </c>
      <c r="D14" s="29">
        <v>350897</v>
      </c>
      <c r="E14" s="32">
        <v>2.29</v>
      </c>
      <c r="F14" s="31">
        <v>4378</v>
      </c>
      <c r="G14" s="33"/>
      <c r="H14" s="33"/>
      <c r="I14" s="27"/>
    </row>
    <row r="15" spans="1:9" s="14" customFormat="1" ht="24" hidden="1" customHeight="1">
      <c r="A15" s="28" t="s">
        <v>21</v>
      </c>
      <c r="B15" s="29">
        <v>0</v>
      </c>
      <c r="C15" s="29">
        <v>423071</v>
      </c>
      <c r="D15" s="29">
        <v>423071</v>
      </c>
      <c r="E15" s="32">
        <v>2.75</v>
      </c>
      <c r="F15" s="31">
        <v>19533</v>
      </c>
      <c r="G15" s="33"/>
      <c r="H15" s="33"/>
      <c r="I15" s="27"/>
    </row>
    <row r="16" spans="1:9" s="14" customFormat="1" ht="24" hidden="1" customHeight="1">
      <c r="A16" s="28" t="s">
        <v>22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27"/>
    </row>
    <row r="17" spans="1:9" s="14" customFormat="1" ht="24" hidden="1" customHeight="1">
      <c r="A17" s="34" t="s">
        <v>23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27"/>
    </row>
    <row r="18" spans="1:9" s="14" customFormat="1" ht="30" customHeight="1" thickBot="1">
      <c r="A18" s="36" t="s">
        <v>24</v>
      </c>
      <c r="B18" s="21">
        <v>6917913</v>
      </c>
      <c r="C18" s="22">
        <v>6976734</v>
      </c>
      <c r="D18" s="23">
        <v>13894647</v>
      </c>
      <c r="E18" s="24">
        <v>90.38</v>
      </c>
      <c r="F18" s="25">
        <v>3496142</v>
      </c>
      <c r="G18" s="26"/>
      <c r="H18" s="26"/>
      <c r="I18" s="27"/>
    </row>
    <row r="19" spans="1:9" s="14" customFormat="1" ht="30" customHeight="1">
      <c r="A19" s="37" t="s">
        <v>25</v>
      </c>
      <c r="B19" s="29">
        <v>6917913</v>
      </c>
      <c r="C19" s="29">
        <v>6971768</v>
      </c>
      <c r="D19" s="29">
        <v>13889681</v>
      </c>
      <c r="E19" s="32">
        <v>90.35</v>
      </c>
      <c r="F19" s="31">
        <v>3474556</v>
      </c>
      <c r="G19" s="26"/>
      <c r="H19" s="26"/>
      <c r="I19" s="27"/>
    </row>
    <row r="20" spans="1:9" s="14" customFormat="1" ht="24" hidden="1" customHeight="1">
      <c r="A20" s="28" t="s">
        <v>26</v>
      </c>
      <c r="B20" s="29">
        <v>248800</v>
      </c>
      <c r="C20" s="29">
        <v>1092872</v>
      </c>
      <c r="D20" s="29">
        <v>1341672</v>
      </c>
      <c r="E20" s="32">
        <v>8.73</v>
      </c>
      <c r="F20" s="31">
        <v>299570</v>
      </c>
      <c r="G20" s="33"/>
      <c r="H20" s="33"/>
      <c r="I20" s="27"/>
    </row>
    <row r="21" spans="1:9" s="14" customFormat="1" ht="24" hidden="1" customHeight="1">
      <c r="A21" s="28" t="s">
        <v>27</v>
      </c>
      <c r="B21" s="29">
        <v>6591748</v>
      </c>
      <c r="C21" s="29">
        <v>5501732</v>
      </c>
      <c r="D21" s="29">
        <v>12093480</v>
      </c>
      <c r="E21" s="32">
        <v>78.66</v>
      </c>
      <c r="F21" s="31">
        <v>2894391</v>
      </c>
      <c r="G21" s="33"/>
      <c r="H21" s="33"/>
      <c r="I21" s="27"/>
    </row>
    <row r="22" spans="1:9" s="14" customFormat="1" ht="24" hidden="1" customHeight="1">
      <c r="A22" s="28" t="s">
        <v>28</v>
      </c>
      <c r="B22" s="29">
        <v>20130</v>
      </c>
      <c r="C22" s="29">
        <v>1308</v>
      </c>
      <c r="D22" s="29">
        <v>21438</v>
      </c>
      <c r="E22" s="32">
        <v>0.14000000000000001</v>
      </c>
      <c r="F22" s="31">
        <v>37034</v>
      </c>
      <c r="G22" s="33"/>
      <c r="H22" s="33"/>
      <c r="I22" s="27"/>
    </row>
    <row r="23" spans="1:9" s="14" customFormat="1" ht="24" hidden="1" customHeight="1">
      <c r="A23" s="28" t="s">
        <v>29</v>
      </c>
      <c r="B23" s="29">
        <v>28078</v>
      </c>
      <c r="C23" s="29">
        <v>188658</v>
      </c>
      <c r="D23" s="29">
        <v>216736</v>
      </c>
      <c r="E23" s="32">
        <v>1.41</v>
      </c>
      <c r="F23" s="31">
        <v>123383</v>
      </c>
      <c r="G23" s="33"/>
      <c r="H23" s="33"/>
      <c r="I23" s="27"/>
    </row>
    <row r="24" spans="1:9" s="14" customFormat="1" ht="24" hidden="1" customHeight="1">
      <c r="A24" s="28" t="s">
        <v>30</v>
      </c>
      <c r="B24" s="29">
        <v>29157</v>
      </c>
      <c r="C24" s="29">
        <v>187198</v>
      </c>
      <c r="D24" s="29">
        <v>216355</v>
      </c>
      <c r="E24" s="32">
        <v>1.41</v>
      </c>
      <c r="F24" s="31">
        <v>120178</v>
      </c>
      <c r="G24" s="33"/>
      <c r="H24" s="33"/>
      <c r="I24" s="27"/>
    </row>
    <row r="25" spans="1:9" s="14" customFormat="1" ht="26.65" customHeight="1" thickBot="1">
      <c r="A25" s="28" t="s">
        <v>31</v>
      </c>
      <c r="B25" s="29">
        <v>0</v>
      </c>
      <c r="C25" s="29">
        <v>4966</v>
      </c>
      <c r="D25" s="29">
        <v>4966</v>
      </c>
      <c r="E25" s="32">
        <v>0.03</v>
      </c>
      <c r="F25" s="31">
        <v>21586</v>
      </c>
      <c r="G25" s="26"/>
      <c r="H25" s="26"/>
      <c r="I25" s="27"/>
    </row>
    <row r="26" spans="1:9" s="14" customFormat="1" ht="24" hidden="1" customHeight="1">
      <c r="A26" s="28" t="s">
        <v>20</v>
      </c>
      <c r="B26" s="29">
        <v>0</v>
      </c>
      <c r="C26" s="29">
        <v>2171</v>
      </c>
      <c r="D26" s="29">
        <v>2171</v>
      </c>
      <c r="E26" s="32">
        <v>0.01</v>
      </c>
      <c r="F26" s="31">
        <v>9984</v>
      </c>
      <c r="G26" s="33"/>
      <c r="H26" s="33"/>
      <c r="I26" s="27"/>
    </row>
    <row r="27" spans="1:9" s="14" customFormat="1" ht="24" hidden="1" customHeight="1">
      <c r="A27" s="28" t="s">
        <v>32</v>
      </c>
      <c r="B27" s="29">
        <v>0</v>
      </c>
      <c r="C27" s="29">
        <v>2795</v>
      </c>
      <c r="D27" s="29">
        <v>2795</v>
      </c>
      <c r="E27" s="32">
        <v>0.02</v>
      </c>
      <c r="F27" s="31">
        <v>11602</v>
      </c>
      <c r="G27" s="33"/>
      <c r="H27" s="33"/>
      <c r="I27" s="27"/>
    </row>
    <row r="28" spans="1:9" s="14" customFormat="1" ht="24" hidden="1" customHeight="1">
      <c r="A28" s="28" t="s">
        <v>17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27"/>
    </row>
    <row r="29" spans="1:9" s="14" customFormat="1" ht="24" hidden="1" customHeight="1">
      <c r="A29" s="34" t="s">
        <v>18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27"/>
    </row>
    <row r="30" spans="1:9" s="14" customFormat="1" ht="30" customHeight="1" thickBot="1">
      <c r="A30" s="36" t="s">
        <v>33</v>
      </c>
      <c r="B30" s="23">
        <v>109168</v>
      </c>
      <c r="C30" s="23">
        <v>12690</v>
      </c>
      <c r="D30" s="23">
        <v>121858</v>
      </c>
      <c r="E30" s="24">
        <v>0.79</v>
      </c>
      <c r="F30" s="25">
        <v>2400</v>
      </c>
      <c r="G30" s="26"/>
      <c r="H30" s="26"/>
      <c r="I30" s="27"/>
    </row>
    <row r="31" spans="1:9" s="14" customFormat="1" ht="30" customHeight="1" thickBot="1">
      <c r="A31" s="39" t="s">
        <v>14</v>
      </c>
      <c r="B31" s="29">
        <v>1</v>
      </c>
      <c r="C31" s="29">
        <v>1752</v>
      </c>
      <c r="D31" s="29">
        <v>1753</v>
      </c>
      <c r="E31" s="30">
        <v>0.01</v>
      </c>
      <c r="F31" s="40">
        <v>19</v>
      </c>
      <c r="G31" s="26"/>
      <c r="H31" s="26"/>
      <c r="I31" s="27"/>
    </row>
    <row r="32" spans="1:9" s="14" customFormat="1" ht="30" customHeight="1" thickBot="1">
      <c r="A32" s="34" t="s">
        <v>19</v>
      </c>
      <c r="B32" s="35">
        <v>109167</v>
      </c>
      <c r="C32" s="35">
        <v>10938</v>
      </c>
      <c r="D32" s="35">
        <v>120105</v>
      </c>
      <c r="E32" s="32">
        <v>0.78</v>
      </c>
      <c r="F32" s="41">
        <v>2381</v>
      </c>
      <c r="G32" s="26"/>
      <c r="H32" s="26"/>
      <c r="I32" s="27"/>
    </row>
    <row r="33" spans="1:9" s="14" customFormat="1" ht="30" customHeight="1" thickBot="1">
      <c r="A33" s="36" t="s">
        <v>34</v>
      </c>
      <c r="B33" s="23">
        <v>0</v>
      </c>
      <c r="C33" s="23">
        <v>6513</v>
      </c>
      <c r="D33" s="23">
        <v>6513</v>
      </c>
      <c r="E33" s="24">
        <v>0.04</v>
      </c>
      <c r="F33" s="25">
        <v>0</v>
      </c>
      <c r="G33" s="26"/>
      <c r="H33" s="26"/>
      <c r="I33" s="27"/>
    </row>
    <row r="34" spans="1:9" s="14" customFormat="1" ht="30" customHeight="1">
      <c r="A34" s="39" t="s">
        <v>14</v>
      </c>
      <c r="B34" s="29">
        <v>0</v>
      </c>
      <c r="C34" s="29">
        <v>4231</v>
      </c>
      <c r="D34" s="29">
        <v>4231</v>
      </c>
      <c r="E34" s="32">
        <v>0.03</v>
      </c>
      <c r="F34" s="31">
        <v>0</v>
      </c>
      <c r="G34" s="26"/>
      <c r="H34" s="26"/>
      <c r="I34" s="27"/>
    </row>
    <row r="35" spans="1:9" s="14" customFormat="1" ht="30" customHeight="1" thickBot="1">
      <c r="A35" s="34" t="s">
        <v>19</v>
      </c>
      <c r="B35" s="35">
        <v>0</v>
      </c>
      <c r="C35" s="35">
        <v>2282</v>
      </c>
      <c r="D35" s="35">
        <v>2282</v>
      </c>
      <c r="E35" s="32">
        <v>0.01</v>
      </c>
      <c r="F35" s="38">
        <v>0</v>
      </c>
      <c r="G35" s="26"/>
      <c r="H35" s="26"/>
      <c r="I35" s="27"/>
    </row>
    <row r="36" spans="1:9" s="14" customFormat="1" ht="30" customHeight="1" thickBot="1">
      <c r="A36" s="42" t="s">
        <v>35</v>
      </c>
      <c r="B36" s="23">
        <v>7409003</v>
      </c>
      <c r="C36" s="23">
        <v>7963464</v>
      </c>
      <c r="D36" s="23">
        <v>15372467</v>
      </c>
      <c r="E36" s="24">
        <v>99.99</v>
      </c>
      <c r="F36" s="25">
        <v>3846918</v>
      </c>
      <c r="G36" s="26"/>
      <c r="H36" s="26"/>
      <c r="I36" s="27"/>
    </row>
    <row r="37" spans="1:9" s="14" customFormat="1" ht="30" customHeight="1" thickBot="1">
      <c r="A37" s="43" t="s">
        <v>36</v>
      </c>
      <c r="B37" s="23">
        <v>0</v>
      </c>
      <c r="C37" s="23">
        <v>682</v>
      </c>
      <c r="D37" s="23">
        <v>682</v>
      </c>
      <c r="E37" s="24">
        <v>0.01</v>
      </c>
      <c r="F37" s="44">
        <v>0</v>
      </c>
      <c r="G37" s="26"/>
      <c r="H37" s="26"/>
      <c r="I37" s="27"/>
    </row>
    <row r="38" spans="1:9" s="14" customFormat="1" ht="24" hidden="1" customHeight="1">
      <c r="A38" s="45" t="s">
        <v>37</v>
      </c>
      <c r="B38" s="29">
        <v>0</v>
      </c>
      <c r="C38" s="29">
        <v>682</v>
      </c>
      <c r="D38" s="29">
        <v>682</v>
      </c>
      <c r="E38" s="30">
        <v>0.01</v>
      </c>
      <c r="F38" s="46">
        <v>0</v>
      </c>
      <c r="G38" s="26"/>
      <c r="H38" s="26"/>
      <c r="I38" s="27"/>
    </row>
    <row r="39" spans="1:9" s="14" customFormat="1" ht="24" hidden="1" customHeight="1">
      <c r="A39" s="28" t="s">
        <v>38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7"/>
    </row>
    <row r="40" spans="1:9" s="14" customFormat="1" ht="24" hidden="1" customHeight="1">
      <c r="A40" s="28" t="s">
        <v>39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7"/>
    </row>
    <row r="41" spans="1:9" s="14" customFormat="1" ht="24" hidden="1" customHeight="1">
      <c r="A41" s="45" t="s">
        <v>40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7"/>
    </row>
    <row r="42" spans="1:9" s="14" customFormat="1" ht="30" customHeight="1" thickBot="1">
      <c r="A42" s="43" t="s">
        <v>41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7"/>
    </row>
    <row r="43" spans="1:9" s="14" customFormat="1" ht="24" hidden="1" customHeight="1">
      <c r="A43" s="39" t="s">
        <v>42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7"/>
    </row>
    <row r="44" spans="1:9" s="14" customFormat="1" ht="24" hidden="1" customHeight="1">
      <c r="A44" s="51" t="s">
        <v>43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7"/>
    </row>
    <row r="45" spans="1:9" s="14" customFormat="1" ht="24" hidden="1" customHeight="1">
      <c r="A45" s="53" t="s">
        <v>44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7"/>
    </row>
    <row r="46" spans="1:9" s="14" customFormat="1" ht="30" customHeight="1" thickBot="1">
      <c r="A46" s="42" t="s">
        <v>45</v>
      </c>
      <c r="B46" s="23">
        <v>7409003</v>
      </c>
      <c r="C46" s="23">
        <v>7964146</v>
      </c>
      <c r="D46" s="23">
        <v>15373149</v>
      </c>
      <c r="E46" s="24">
        <v>100</v>
      </c>
      <c r="F46" s="44">
        <v>3846918</v>
      </c>
      <c r="G46" s="26"/>
      <c r="H46" s="26"/>
      <c r="I46" s="27"/>
    </row>
    <row r="47" spans="1:9" ht="21" customHeight="1">
      <c r="A47" s="5" t="s">
        <v>46</v>
      </c>
      <c r="B47" s="55"/>
      <c r="C47" s="55"/>
      <c r="D47" s="55"/>
      <c r="E47" s="56"/>
    </row>
    <row r="48" spans="1:9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75" t="s">
        <v>47</v>
      </c>
      <c r="B55" s="175"/>
      <c r="C55" s="175"/>
      <c r="D55" s="175"/>
      <c r="E55" s="175"/>
    </row>
    <row r="56" spans="1:6" ht="26.25" thickBot="1">
      <c r="A56" s="58"/>
      <c r="B56" s="59"/>
      <c r="C56" s="59"/>
      <c r="D56" s="174" t="s">
        <v>5</v>
      </c>
      <c r="E56" s="174"/>
    </row>
    <row r="57" spans="1:6" ht="41.65" customHeight="1">
      <c r="A57" s="166" t="s">
        <v>48</v>
      </c>
      <c r="B57" s="167"/>
      <c r="C57" s="60" t="s">
        <v>49</v>
      </c>
      <c r="D57" s="61" t="s">
        <v>50</v>
      </c>
      <c r="E57" s="62" t="s">
        <v>51</v>
      </c>
    </row>
    <row r="58" spans="1:6" ht="35.65" customHeight="1">
      <c r="A58" s="168" t="s">
        <v>52</v>
      </c>
      <c r="B58" s="63" t="s">
        <v>53</v>
      </c>
      <c r="C58" s="64">
        <f>+B46</f>
        <v>7409003</v>
      </c>
      <c r="D58" s="64">
        <f>+C46</f>
        <v>7964146</v>
      </c>
      <c r="E58" s="65">
        <f>+D46</f>
        <v>15373149</v>
      </c>
    </row>
    <row r="59" spans="1:6" ht="35.65" customHeight="1">
      <c r="A59" s="169"/>
      <c r="B59" s="63" t="s">
        <v>54</v>
      </c>
      <c r="C59" s="66">
        <f>+C58/E58*100</f>
        <v>48.194439538704792</v>
      </c>
      <c r="D59" s="66">
        <f>+D58/E58*100</f>
        <v>51.805560461295208</v>
      </c>
      <c r="E59" s="67">
        <v>100</v>
      </c>
    </row>
    <row r="60" spans="1:6" ht="35.65" customHeight="1">
      <c r="A60" s="168" t="s">
        <v>55</v>
      </c>
      <c r="B60" s="63" t="s">
        <v>53</v>
      </c>
      <c r="C60" s="64">
        <v>7424991</v>
      </c>
      <c r="D60" s="64">
        <v>7897365</v>
      </c>
      <c r="E60" s="65">
        <v>15322356</v>
      </c>
      <c r="F60" s="7"/>
    </row>
    <row r="61" spans="1:6" ht="35.65" customHeight="1">
      <c r="A61" s="169"/>
      <c r="B61" s="68" t="s">
        <v>54</v>
      </c>
      <c r="C61" s="66">
        <v>48.458546453300002</v>
      </c>
      <c r="D61" s="66">
        <v>51.541453546699998</v>
      </c>
      <c r="E61" s="67">
        <v>100</v>
      </c>
      <c r="F61" s="69"/>
    </row>
    <row r="62" spans="1:6" ht="35.65" customHeight="1">
      <c r="A62" s="168" t="s">
        <v>56</v>
      </c>
      <c r="B62" s="70" t="s">
        <v>57</v>
      </c>
      <c r="C62" s="71">
        <f>+C58-C60</f>
        <v>-15988</v>
      </c>
      <c r="D62" s="71">
        <f>+D58-D60</f>
        <v>66781</v>
      </c>
      <c r="E62" s="72">
        <f>+E58-E60</f>
        <v>50793</v>
      </c>
      <c r="F62" s="7"/>
    </row>
    <row r="63" spans="1:6" ht="35.65" customHeight="1" thickBot="1">
      <c r="A63" s="170"/>
      <c r="B63" s="73" t="s">
        <v>58</v>
      </c>
      <c r="C63" s="74">
        <f>+C62/C60*100</f>
        <v>-0.21532686032885426</v>
      </c>
      <c r="D63" s="74">
        <f>+D62/D60*100</f>
        <v>0.84561116271060033</v>
      </c>
      <c r="E63" s="75">
        <f>+E62/E60*100</f>
        <v>0.33149601797530354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9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65" customWidth="1"/>
    <col min="6" max="6" width="13.21875" style="88" customWidth="1"/>
    <col min="7" max="7" width="10.77734375" style="83" customWidth="1"/>
    <col min="8" max="8" width="11.21875" style="83" bestFit="1" customWidth="1"/>
    <col min="9" max="9" width="12.21875" style="83" bestFit="1" customWidth="1"/>
    <col min="10" max="11" width="8.77734375" style="83"/>
    <col min="12" max="12" width="12.21875" style="83" bestFit="1" customWidth="1"/>
    <col min="13" max="14" width="11.21875" style="83" bestFit="1" customWidth="1"/>
    <col min="15" max="16384" width="8.77734375" style="83"/>
  </cols>
  <sheetData>
    <row r="1" spans="1:12" ht="30">
      <c r="A1" s="176" t="s">
        <v>59</v>
      </c>
      <c r="B1" s="176"/>
      <c r="C1" s="176"/>
      <c r="D1" s="176"/>
      <c r="E1" s="176"/>
      <c r="F1" s="176"/>
      <c r="G1" s="176"/>
    </row>
    <row r="2" spans="1:12">
      <c r="A2" s="177"/>
      <c r="B2" s="177"/>
      <c r="C2" s="177"/>
      <c r="D2" s="177"/>
      <c r="E2" s="177"/>
      <c r="F2" s="177"/>
      <c r="G2" s="177"/>
    </row>
    <row r="3" spans="1:12">
      <c r="A3" s="84"/>
      <c r="B3" s="85"/>
      <c r="C3" s="85"/>
      <c r="D3" s="86"/>
      <c r="E3" s="87"/>
    </row>
    <row r="4" spans="1:12" ht="18" thickBot="1">
      <c r="E4" s="92"/>
      <c r="F4" s="174" t="s">
        <v>5</v>
      </c>
      <c r="G4" s="174"/>
    </row>
    <row r="5" spans="1:12" s="96" customFormat="1" ht="21">
      <c r="A5" s="93" t="s">
        <v>60</v>
      </c>
      <c r="B5" s="178" t="s">
        <v>61</v>
      </c>
      <c r="C5" s="179"/>
      <c r="D5" s="178" t="s">
        <v>62</v>
      </c>
      <c r="E5" s="179"/>
      <c r="F5" s="94" t="s">
        <v>63</v>
      </c>
      <c r="G5" s="95"/>
    </row>
    <row r="6" spans="1:12" s="96" customFormat="1" ht="17.25" thickBot="1">
      <c r="A6" s="97"/>
      <c r="B6" s="98" t="s">
        <v>64</v>
      </c>
      <c r="C6" s="99" t="s">
        <v>12</v>
      </c>
      <c r="D6" s="98" t="s">
        <v>64</v>
      </c>
      <c r="E6" s="100" t="s">
        <v>12</v>
      </c>
      <c r="F6" s="101" t="s">
        <v>65</v>
      </c>
      <c r="G6" s="102" t="s">
        <v>66</v>
      </c>
    </row>
    <row r="7" spans="1:12" s="96" customFormat="1" ht="24" customHeight="1" thickBot="1">
      <c r="A7" s="103" t="s">
        <v>67</v>
      </c>
      <c r="B7" s="104">
        <v>1349449</v>
      </c>
      <c r="C7" s="105">
        <v>8.7799999999999994</v>
      </c>
      <c r="D7" s="104">
        <v>1259748</v>
      </c>
      <c r="E7" s="105">
        <v>8.2200000000000006</v>
      </c>
      <c r="F7" s="106">
        <f t="shared" ref="F7:F46" si="0">B7-D7</f>
        <v>89701</v>
      </c>
      <c r="G7" s="107">
        <f t="shared" ref="G7:G38" si="1">(F7/D7)*100</f>
        <v>7.1205510943458536</v>
      </c>
      <c r="H7" s="108">
        <f>+B7-B8-B13</f>
        <v>0</v>
      </c>
      <c r="J7" s="109"/>
      <c r="K7" s="110"/>
      <c r="L7" s="109"/>
    </row>
    <row r="8" spans="1:12" s="96" customFormat="1" ht="24" customHeight="1">
      <c r="A8" s="111" t="s">
        <v>25</v>
      </c>
      <c r="B8" s="112">
        <v>575481</v>
      </c>
      <c r="C8" s="113">
        <v>3.74</v>
      </c>
      <c r="D8" s="112">
        <v>557068</v>
      </c>
      <c r="E8" s="113">
        <v>3.63</v>
      </c>
      <c r="F8" s="114">
        <f t="shared" si="0"/>
        <v>18413</v>
      </c>
      <c r="G8" s="115">
        <f t="shared" si="1"/>
        <v>3.3053415381964144</v>
      </c>
      <c r="H8" s="108">
        <f>+B8-B9-B10-B11-B12</f>
        <v>0</v>
      </c>
      <c r="J8" s="109"/>
      <c r="K8" s="110"/>
      <c r="L8" s="109"/>
    </row>
    <row r="9" spans="1:12" s="96" customFormat="1" ht="24" customHeight="1">
      <c r="A9" s="116" t="s">
        <v>15</v>
      </c>
      <c r="B9" s="117">
        <v>0</v>
      </c>
      <c r="C9" s="118">
        <v>0</v>
      </c>
      <c r="D9" s="117">
        <v>0</v>
      </c>
      <c r="E9" s="118">
        <v>0</v>
      </c>
      <c r="F9" s="119">
        <f t="shared" si="0"/>
        <v>0</v>
      </c>
      <c r="G9" s="120">
        <v>0</v>
      </c>
      <c r="H9" s="121"/>
      <c r="J9" s="109"/>
      <c r="K9" s="110"/>
    </row>
    <row r="10" spans="1:12" s="96" customFormat="1" ht="24" customHeight="1">
      <c r="A10" s="116" t="s">
        <v>16</v>
      </c>
      <c r="B10" s="122">
        <v>525163</v>
      </c>
      <c r="C10" s="123">
        <v>3.41</v>
      </c>
      <c r="D10" s="122">
        <v>503493</v>
      </c>
      <c r="E10" s="123">
        <v>3.29</v>
      </c>
      <c r="F10" s="119">
        <f t="shared" si="0"/>
        <v>21670</v>
      </c>
      <c r="G10" s="124">
        <f t="shared" si="1"/>
        <v>4.3039327259763294</v>
      </c>
      <c r="H10" s="121"/>
      <c r="J10" s="109"/>
      <c r="K10" s="110"/>
      <c r="L10" s="109"/>
    </row>
    <row r="11" spans="1:12" s="96" customFormat="1" ht="24" customHeight="1">
      <c r="A11" s="116" t="s">
        <v>22</v>
      </c>
      <c r="B11" s="122">
        <v>17850</v>
      </c>
      <c r="C11" s="123">
        <v>0.12</v>
      </c>
      <c r="D11" s="122">
        <v>22184</v>
      </c>
      <c r="E11" s="123">
        <v>0.14000000000000001</v>
      </c>
      <c r="F11" s="119">
        <f t="shared" si="0"/>
        <v>-4334</v>
      </c>
      <c r="G11" s="125">
        <f t="shared" si="1"/>
        <v>-19.536602957086188</v>
      </c>
      <c r="H11" s="121"/>
      <c r="J11" s="109"/>
      <c r="K11" s="110"/>
    </row>
    <row r="12" spans="1:12" s="96" customFormat="1" ht="24" customHeight="1">
      <c r="A12" s="116" t="s">
        <v>18</v>
      </c>
      <c r="B12" s="122">
        <v>32468</v>
      </c>
      <c r="C12" s="123">
        <v>0.21</v>
      </c>
      <c r="D12" s="122">
        <v>31391</v>
      </c>
      <c r="E12" s="123">
        <v>0.2</v>
      </c>
      <c r="F12" s="119">
        <f t="shared" si="0"/>
        <v>1077</v>
      </c>
      <c r="G12" s="125">
        <f t="shared" si="1"/>
        <v>3.4309196903571086</v>
      </c>
      <c r="H12" s="121"/>
      <c r="J12" s="109"/>
      <c r="K12" s="110"/>
    </row>
    <row r="13" spans="1:12" s="96" customFormat="1" ht="24" customHeight="1">
      <c r="A13" s="116" t="s">
        <v>19</v>
      </c>
      <c r="B13" s="122">
        <v>773968</v>
      </c>
      <c r="C13" s="123">
        <v>5.04</v>
      </c>
      <c r="D13" s="122">
        <v>702680</v>
      </c>
      <c r="E13" s="123">
        <v>4.59</v>
      </c>
      <c r="F13" s="119">
        <f t="shared" si="0"/>
        <v>71288</v>
      </c>
      <c r="G13" s="124">
        <f t="shared" si="1"/>
        <v>10.145158535891159</v>
      </c>
      <c r="H13" s="108">
        <f>+B13-B14-B15-B16-B17</f>
        <v>0</v>
      </c>
      <c r="J13" s="109"/>
      <c r="K13" s="110"/>
    </row>
    <row r="14" spans="1:12" s="96" customFormat="1" ht="24" customHeight="1">
      <c r="A14" s="116" t="s">
        <v>68</v>
      </c>
      <c r="B14" s="122">
        <v>350897</v>
      </c>
      <c r="C14" s="123">
        <v>2.29</v>
      </c>
      <c r="D14" s="122">
        <v>360942</v>
      </c>
      <c r="E14" s="123">
        <v>2.36</v>
      </c>
      <c r="F14" s="119">
        <f t="shared" si="0"/>
        <v>-10045</v>
      </c>
      <c r="G14" s="126">
        <f t="shared" si="1"/>
        <v>-2.7829956059422289</v>
      </c>
      <c r="H14" s="108"/>
      <c r="J14" s="109"/>
      <c r="K14" s="110"/>
    </row>
    <row r="15" spans="1:12" s="96" customFormat="1" ht="24" customHeight="1">
      <c r="A15" s="116" t="s">
        <v>69</v>
      </c>
      <c r="B15" s="122">
        <v>423071</v>
      </c>
      <c r="C15" s="123">
        <v>2.75</v>
      </c>
      <c r="D15" s="122">
        <v>341738</v>
      </c>
      <c r="E15" s="123">
        <v>2.23</v>
      </c>
      <c r="F15" s="119">
        <f t="shared" si="0"/>
        <v>81333</v>
      </c>
      <c r="G15" s="126">
        <f t="shared" si="1"/>
        <v>23.799811551539484</v>
      </c>
      <c r="H15" s="121"/>
      <c r="J15" s="109"/>
      <c r="K15" s="110"/>
    </row>
    <row r="16" spans="1:12" s="96" customFormat="1" ht="24" customHeight="1">
      <c r="A16" s="116" t="s">
        <v>17</v>
      </c>
      <c r="B16" s="117">
        <v>0</v>
      </c>
      <c r="C16" s="118">
        <v>0</v>
      </c>
      <c r="D16" s="117">
        <v>0</v>
      </c>
      <c r="E16" s="118">
        <v>0</v>
      </c>
      <c r="F16" s="119">
        <f t="shared" si="0"/>
        <v>0</v>
      </c>
      <c r="G16" s="118">
        <v>0</v>
      </c>
      <c r="H16" s="121"/>
      <c r="J16" s="109"/>
      <c r="K16" s="110"/>
    </row>
    <row r="17" spans="1:13" s="96" customFormat="1" ht="24" customHeight="1" thickBot="1">
      <c r="A17" s="127" t="s">
        <v>18</v>
      </c>
      <c r="B17" s="128">
        <v>0</v>
      </c>
      <c r="C17" s="129">
        <v>0</v>
      </c>
      <c r="D17" s="128">
        <v>0</v>
      </c>
      <c r="E17" s="129">
        <v>0</v>
      </c>
      <c r="F17" s="130">
        <f t="shared" si="0"/>
        <v>0</v>
      </c>
      <c r="G17" s="129">
        <v>0</v>
      </c>
      <c r="H17" s="121"/>
      <c r="J17" s="109"/>
      <c r="K17" s="110"/>
    </row>
    <row r="18" spans="1:13" s="96" customFormat="1" ht="24" customHeight="1" thickBot="1">
      <c r="A18" s="103" t="s">
        <v>70</v>
      </c>
      <c r="B18" s="104">
        <v>13894647</v>
      </c>
      <c r="C18" s="105">
        <v>90.38</v>
      </c>
      <c r="D18" s="104">
        <v>13919539</v>
      </c>
      <c r="E18" s="105">
        <v>90.85</v>
      </c>
      <c r="F18" s="106">
        <f t="shared" si="0"/>
        <v>-24892</v>
      </c>
      <c r="G18" s="107">
        <f t="shared" si="1"/>
        <v>-0.1788277614653761</v>
      </c>
      <c r="H18" s="108">
        <f>+B18-B19-B25</f>
        <v>0</v>
      </c>
      <c r="J18" s="109"/>
      <c r="K18" s="110"/>
      <c r="L18" s="109"/>
    </row>
    <row r="19" spans="1:13" s="96" customFormat="1" ht="24" customHeight="1">
      <c r="A19" s="111" t="s">
        <v>25</v>
      </c>
      <c r="B19" s="112">
        <v>13889681</v>
      </c>
      <c r="C19" s="113">
        <v>90.35</v>
      </c>
      <c r="D19" s="112">
        <v>13914987</v>
      </c>
      <c r="E19" s="113">
        <v>90.82</v>
      </c>
      <c r="F19" s="131">
        <f t="shared" si="0"/>
        <v>-25306</v>
      </c>
      <c r="G19" s="124">
        <f t="shared" si="1"/>
        <v>-0.18186147065750044</v>
      </c>
      <c r="H19" s="121"/>
      <c r="J19" s="109"/>
      <c r="K19" s="110"/>
      <c r="L19" s="109"/>
      <c r="M19" s="132"/>
    </row>
    <row r="20" spans="1:13" s="96" customFormat="1" ht="24" customHeight="1">
      <c r="A20" s="116" t="s">
        <v>26</v>
      </c>
      <c r="B20" s="122">
        <v>1341672</v>
      </c>
      <c r="C20" s="123">
        <v>8.73</v>
      </c>
      <c r="D20" s="122">
        <v>1307858</v>
      </c>
      <c r="E20" s="123">
        <v>8.5399999999999991</v>
      </c>
      <c r="F20" s="114">
        <f t="shared" si="0"/>
        <v>33814</v>
      </c>
      <c r="G20" s="124">
        <f t="shared" si="1"/>
        <v>2.5854488790067425</v>
      </c>
      <c r="H20" s="108">
        <f>+B20+B21+B22+B23+B24-B19</f>
        <v>0</v>
      </c>
      <c r="J20" s="109"/>
      <c r="K20" s="110"/>
    </row>
    <row r="21" spans="1:13" s="96" customFormat="1" ht="24" customHeight="1">
      <c r="A21" s="116" t="s">
        <v>27</v>
      </c>
      <c r="B21" s="122">
        <v>12093480</v>
      </c>
      <c r="C21" s="123">
        <v>78.66</v>
      </c>
      <c r="D21" s="122">
        <v>12073943</v>
      </c>
      <c r="E21" s="123">
        <v>78.8</v>
      </c>
      <c r="F21" s="119">
        <f t="shared" si="0"/>
        <v>19537</v>
      </c>
      <c r="G21" s="124">
        <f t="shared" si="1"/>
        <v>0.16181126579775967</v>
      </c>
      <c r="H21" s="121"/>
      <c r="J21" s="109"/>
      <c r="K21" s="110"/>
    </row>
    <row r="22" spans="1:13" s="96" customFormat="1" ht="24" customHeight="1">
      <c r="A22" s="116" t="s">
        <v>28</v>
      </c>
      <c r="B22" s="122">
        <v>21438</v>
      </c>
      <c r="C22" s="123">
        <v>0.14000000000000001</v>
      </c>
      <c r="D22" s="122">
        <v>17324</v>
      </c>
      <c r="E22" s="123">
        <v>0.11</v>
      </c>
      <c r="F22" s="119">
        <f t="shared" si="0"/>
        <v>4114</v>
      </c>
      <c r="G22" s="124">
        <f t="shared" si="1"/>
        <v>23.747402447471718</v>
      </c>
      <c r="H22" s="121"/>
      <c r="J22" s="109"/>
      <c r="K22" s="110"/>
      <c r="M22" s="109"/>
    </row>
    <row r="23" spans="1:13" s="96" customFormat="1" ht="24" customHeight="1">
      <c r="A23" s="116" t="s">
        <v>29</v>
      </c>
      <c r="B23" s="122">
        <v>216736</v>
      </c>
      <c r="C23" s="123">
        <v>1.41</v>
      </c>
      <c r="D23" s="122">
        <v>257885</v>
      </c>
      <c r="E23" s="123">
        <v>1.68</v>
      </c>
      <c r="F23" s="119">
        <f t="shared" si="0"/>
        <v>-41149</v>
      </c>
      <c r="G23" s="124">
        <f t="shared" si="1"/>
        <v>-15.956337127013978</v>
      </c>
      <c r="H23" s="121"/>
      <c r="J23" s="109"/>
      <c r="K23" s="110"/>
    </row>
    <row r="24" spans="1:13" s="96" customFormat="1" ht="24" customHeight="1">
      <c r="A24" s="116" t="s">
        <v>30</v>
      </c>
      <c r="B24" s="122">
        <v>216355</v>
      </c>
      <c r="C24" s="123">
        <v>1.41</v>
      </c>
      <c r="D24" s="122">
        <v>257977</v>
      </c>
      <c r="E24" s="123">
        <v>1.69</v>
      </c>
      <c r="F24" s="119">
        <f t="shared" si="0"/>
        <v>-41622</v>
      </c>
      <c r="G24" s="124">
        <f t="shared" si="1"/>
        <v>-16.133996441543239</v>
      </c>
      <c r="H24" s="121"/>
      <c r="J24" s="109"/>
      <c r="K24" s="110"/>
    </row>
    <row r="25" spans="1:13" s="96" customFormat="1" ht="24" customHeight="1">
      <c r="A25" s="116" t="s">
        <v>31</v>
      </c>
      <c r="B25" s="122">
        <v>4966</v>
      </c>
      <c r="C25" s="123">
        <v>0.03</v>
      </c>
      <c r="D25" s="122">
        <v>4552</v>
      </c>
      <c r="E25" s="123">
        <v>0.03</v>
      </c>
      <c r="F25" s="119">
        <f t="shared" si="0"/>
        <v>414</v>
      </c>
      <c r="G25" s="124">
        <f t="shared" si="1"/>
        <v>9.0949033391915641</v>
      </c>
      <c r="H25" s="108">
        <f>+B25-B26-B27-B28-B29</f>
        <v>0</v>
      </c>
      <c r="J25" s="109"/>
      <c r="K25" s="110"/>
    </row>
    <row r="26" spans="1:13" s="96" customFormat="1" ht="24" customHeight="1">
      <c r="A26" s="116" t="s">
        <v>68</v>
      </c>
      <c r="B26" s="122">
        <v>2171</v>
      </c>
      <c r="C26" s="123">
        <v>0.01</v>
      </c>
      <c r="D26" s="122">
        <v>2940</v>
      </c>
      <c r="E26" s="123">
        <v>0.02</v>
      </c>
      <c r="F26" s="119">
        <f t="shared" si="0"/>
        <v>-769</v>
      </c>
      <c r="G26" s="124">
        <f t="shared" si="1"/>
        <v>-26.156462585034014</v>
      </c>
      <c r="H26" s="121"/>
      <c r="J26" s="109"/>
      <c r="K26" s="110"/>
    </row>
    <row r="27" spans="1:13" s="96" customFormat="1" ht="24" customHeight="1">
      <c r="A27" s="116" t="s">
        <v>69</v>
      </c>
      <c r="B27" s="122">
        <v>2795</v>
      </c>
      <c r="C27" s="123">
        <v>0.02</v>
      </c>
      <c r="D27" s="122">
        <v>1612</v>
      </c>
      <c r="E27" s="123">
        <v>0.01</v>
      </c>
      <c r="F27" s="119">
        <f t="shared" si="0"/>
        <v>1183</v>
      </c>
      <c r="G27" s="124">
        <f t="shared" si="1"/>
        <v>73.387096774193552</v>
      </c>
      <c r="H27" s="121"/>
      <c r="J27" s="109"/>
      <c r="K27" s="110"/>
    </row>
    <row r="28" spans="1:13" s="96" customFormat="1" ht="24" customHeight="1">
      <c r="A28" s="116" t="s">
        <v>17</v>
      </c>
      <c r="B28" s="122">
        <v>0</v>
      </c>
      <c r="C28" s="118">
        <v>0</v>
      </c>
      <c r="D28" s="122">
        <v>0</v>
      </c>
      <c r="E28" s="118">
        <v>0</v>
      </c>
      <c r="F28" s="119">
        <f t="shared" si="0"/>
        <v>0</v>
      </c>
      <c r="G28" s="118">
        <v>0</v>
      </c>
      <c r="H28" s="121"/>
      <c r="J28" s="109"/>
      <c r="K28" s="110"/>
    </row>
    <row r="29" spans="1:13" s="96" customFormat="1" ht="24" customHeight="1" thickBot="1">
      <c r="A29" s="127" t="s">
        <v>18</v>
      </c>
      <c r="B29" s="133">
        <v>0</v>
      </c>
      <c r="C29" s="129">
        <v>0</v>
      </c>
      <c r="D29" s="133">
        <v>0</v>
      </c>
      <c r="E29" s="129">
        <v>0</v>
      </c>
      <c r="F29" s="130">
        <f t="shared" si="0"/>
        <v>0</v>
      </c>
      <c r="G29" s="129">
        <v>0</v>
      </c>
      <c r="H29" s="121"/>
      <c r="J29" s="109"/>
      <c r="K29" s="110"/>
    </row>
    <row r="30" spans="1:13" s="96" customFormat="1" ht="24" customHeight="1" thickBot="1">
      <c r="A30" s="103" t="s">
        <v>71</v>
      </c>
      <c r="B30" s="104">
        <v>121858</v>
      </c>
      <c r="C30" s="105">
        <v>0.79</v>
      </c>
      <c r="D30" s="104">
        <v>132400</v>
      </c>
      <c r="E30" s="105">
        <v>0.86</v>
      </c>
      <c r="F30" s="106">
        <f t="shared" si="0"/>
        <v>-10542</v>
      </c>
      <c r="G30" s="107">
        <f t="shared" si="1"/>
        <v>-7.9622356495468285</v>
      </c>
      <c r="H30" s="108">
        <f>+B30-B31-B32</f>
        <v>0</v>
      </c>
      <c r="J30" s="109"/>
      <c r="K30" s="110"/>
    </row>
    <row r="31" spans="1:13" s="96" customFormat="1" ht="24" customHeight="1">
      <c r="A31" s="111" t="s">
        <v>25</v>
      </c>
      <c r="B31" s="112">
        <v>1753</v>
      </c>
      <c r="C31" s="113">
        <v>0.01</v>
      </c>
      <c r="D31" s="112">
        <v>1404</v>
      </c>
      <c r="E31" s="113">
        <v>0.01</v>
      </c>
      <c r="F31" s="114">
        <f t="shared" si="0"/>
        <v>349</v>
      </c>
      <c r="G31" s="124">
        <f t="shared" si="1"/>
        <v>24.857549857549856</v>
      </c>
      <c r="H31" s="121"/>
      <c r="J31" s="109"/>
      <c r="K31" s="110"/>
    </row>
    <row r="32" spans="1:13" s="96" customFormat="1" ht="24" customHeight="1" thickBot="1">
      <c r="A32" s="127" t="s">
        <v>19</v>
      </c>
      <c r="B32" s="134">
        <v>120105</v>
      </c>
      <c r="C32" s="135">
        <v>0.78</v>
      </c>
      <c r="D32" s="134">
        <v>130996</v>
      </c>
      <c r="E32" s="135">
        <v>0.85</v>
      </c>
      <c r="F32" s="119">
        <f t="shared" si="0"/>
        <v>-10891</v>
      </c>
      <c r="G32" s="136">
        <f t="shared" si="1"/>
        <v>-8.3139943204372653</v>
      </c>
      <c r="H32" s="121"/>
      <c r="J32" s="109"/>
      <c r="K32" s="110"/>
    </row>
    <row r="33" spans="1:12" s="96" customFormat="1" ht="24" customHeight="1" thickBot="1">
      <c r="A33" s="103" t="s">
        <v>72</v>
      </c>
      <c r="B33" s="104">
        <v>6513</v>
      </c>
      <c r="C33" s="105">
        <v>0.04</v>
      </c>
      <c r="D33" s="104">
        <v>10419</v>
      </c>
      <c r="E33" s="105">
        <v>7.0000000000000007E-2</v>
      </c>
      <c r="F33" s="106">
        <f t="shared" si="0"/>
        <v>-3906</v>
      </c>
      <c r="G33" s="107">
        <f t="shared" si="1"/>
        <v>-37.489202418658216</v>
      </c>
      <c r="H33" s="121"/>
      <c r="J33" s="109"/>
      <c r="K33" s="110"/>
    </row>
    <row r="34" spans="1:12" s="96" customFormat="1" ht="24" customHeight="1">
      <c r="A34" s="111" t="s">
        <v>25</v>
      </c>
      <c r="B34" s="112">
        <v>4231</v>
      </c>
      <c r="C34" s="113">
        <v>0.03</v>
      </c>
      <c r="D34" s="112">
        <v>8481</v>
      </c>
      <c r="E34" s="113">
        <v>0.06</v>
      </c>
      <c r="F34" s="119">
        <f t="shared" si="0"/>
        <v>-4250</v>
      </c>
      <c r="G34" s="115">
        <f t="shared" si="1"/>
        <v>-50.112015092559837</v>
      </c>
      <c r="H34" s="108">
        <f>+B34+B35-B33</f>
        <v>0</v>
      </c>
      <c r="J34" s="109"/>
      <c r="K34" s="110"/>
    </row>
    <row r="35" spans="1:12" s="96" customFormat="1" ht="24" customHeight="1" thickBot="1">
      <c r="A35" s="127" t="s">
        <v>31</v>
      </c>
      <c r="B35" s="134">
        <v>2282</v>
      </c>
      <c r="C35" s="123">
        <v>0.01</v>
      </c>
      <c r="D35" s="134">
        <v>1938</v>
      </c>
      <c r="E35" s="123">
        <v>0.01</v>
      </c>
      <c r="F35" s="119">
        <f t="shared" si="0"/>
        <v>344</v>
      </c>
      <c r="G35" s="136">
        <f t="shared" si="1"/>
        <v>17.750257997936018</v>
      </c>
      <c r="H35" s="121"/>
      <c r="J35" s="109"/>
      <c r="K35" s="110"/>
    </row>
    <row r="36" spans="1:12" s="96" customFormat="1" ht="24" customHeight="1" thickBot="1">
      <c r="A36" s="137" t="s">
        <v>73</v>
      </c>
      <c r="B36" s="104">
        <v>15372467</v>
      </c>
      <c r="C36" s="105">
        <v>99.99</v>
      </c>
      <c r="D36" s="104">
        <v>15322106</v>
      </c>
      <c r="E36" s="105">
        <v>100</v>
      </c>
      <c r="F36" s="106">
        <f t="shared" si="0"/>
        <v>50361</v>
      </c>
      <c r="G36" s="107">
        <f t="shared" si="1"/>
        <v>0.32868197100320284</v>
      </c>
      <c r="H36" s="138">
        <f>+C36-C33-C30-C18-C7</f>
        <v>0</v>
      </c>
      <c r="J36" s="109"/>
      <c r="K36" s="110"/>
      <c r="L36" s="109"/>
    </row>
    <row r="37" spans="1:12" s="141" customFormat="1" ht="24" customHeight="1" thickBot="1">
      <c r="A37" s="139" t="s">
        <v>36</v>
      </c>
      <c r="B37" s="104">
        <v>682</v>
      </c>
      <c r="C37" s="105">
        <v>0.01</v>
      </c>
      <c r="D37" s="104">
        <v>250</v>
      </c>
      <c r="E37" s="105">
        <v>0</v>
      </c>
      <c r="F37" s="106">
        <f t="shared" si="0"/>
        <v>432</v>
      </c>
      <c r="G37" s="107">
        <f>(F37/D37)*100</f>
        <v>172.8</v>
      </c>
      <c r="H37" s="140"/>
      <c r="J37" s="109"/>
      <c r="K37" s="110"/>
    </row>
    <row r="38" spans="1:12" s="96" customFormat="1" ht="24" customHeight="1">
      <c r="A38" s="142" t="s">
        <v>74</v>
      </c>
      <c r="B38" s="143">
        <v>682</v>
      </c>
      <c r="C38" s="113">
        <v>0.01</v>
      </c>
      <c r="D38" s="143">
        <v>250</v>
      </c>
      <c r="E38" s="113">
        <v>0</v>
      </c>
      <c r="F38" s="114">
        <f t="shared" si="0"/>
        <v>432</v>
      </c>
      <c r="G38" s="124">
        <f t="shared" si="1"/>
        <v>172.8</v>
      </c>
      <c r="H38" s="121"/>
      <c r="J38" s="109"/>
      <c r="K38" s="110"/>
    </row>
    <row r="39" spans="1:12" s="96" customFormat="1" ht="24" customHeight="1">
      <c r="A39" s="116" t="s">
        <v>75</v>
      </c>
      <c r="B39" s="122">
        <v>0</v>
      </c>
      <c r="C39" s="118">
        <v>0</v>
      </c>
      <c r="D39" s="122">
        <v>0</v>
      </c>
      <c r="E39" s="118">
        <v>0</v>
      </c>
      <c r="F39" s="119">
        <f t="shared" si="0"/>
        <v>0</v>
      </c>
      <c r="G39" s="120">
        <v>0</v>
      </c>
      <c r="H39" s="121"/>
      <c r="J39" s="109"/>
      <c r="K39" s="110"/>
    </row>
    <row r="40" spans="1:12" s="96" customFormat="1" ht="24" customHeight="1">
      <c r="A40" s="142" t="s">
        <v>76</v>
      </c>
      <c r="B40" s="122">
        <v>0</v>
      </c>
      <c r="C40" s="118">
        <v>0</v>
      </c>
      <c r="D40" s="122">
        <v>0</v>
      </c>
      <c r="E40" s="118">
        <v>0</v>
      </c>
      <c r="F40" s="130">
        <f t="shared" si="0"/>
        <v>0</v>
      </c>
      <c r="G40" s="120">
        <v>0</v>
      </c>
      <c r="H40" s="121"/>
      <c r="J40" s="109"/>
      <c r="K40" s="110"/>
    </row>
    <row r="41" spans="1:12" s="96" customFormat="1" ht="24" customHeight="1" thickBot="1">
      <c r="A41" s="127" t="s">
        <v>77</v>
      </c>
      <c r="B41" s="133">
        <v>0</v>
      </c>
      <c r="C41" s="129">
        <v>0</v>
      </c>
      <c r="D41" s="133">
        <v>0</v>
      </c>
      <c r="E41" s="129">
        <v>0</v>
      </c>
      <c r="F41" s="130">
        <f t="shared" si="0"/>
        <v>0</v>
      </c>
      <c r="G41" s="120">
        <v>0</v>
      </c>
      <c r="H41" s="121"/>
      <c r="J41" s="109"/>
      <c r="K41" s="110"/>
    </row>
    <row r="42" spans="1:12" s="96" customFormat="1" ht="24" customHeight="1" thickBot="1">
      <c r="A42" s="103" t="s">
        <v>78</v>
      </c>
      <c r="B42" s="144">
        <v>0</v>
      </c>
      <c r="C42" s="145">
        <v>0</v>
      </c>
      <c r="D42" s="144">
        <v>0</v>
      </c>
      <c r="E42" s="145">
        <v>0</v>
      </c>
      <c r="F42" s="146">
        <f t="shared" si="0"/>
        <v>0</v>
      </c>
      <c r="G42" s="147">
        <f>C42-E42</f>
        <v>0</v>
      </c>
      <c r="H42" s="121"/>
      <c r="J42" s="109"/>
      <c r="K42" s="110"/>
    </row>
    <row r="43" spans="1:12" s="96" customFormat="1" ht="24" customHeight="1">
      <c r="A43" s="111" t="s">
        <v>26</v>
      </c>
      <c r="B43" s="143">
        <v>0</v>
      </c>
      <c r="C43" s="148">
        <v>0</v>
      </c>
      <c r="D43" s="143">
        <v>0</v>
      </c>
      <c r="E43" s="148">
        <v>0</v>
      </c>
      <c r="F43" s="119">
        <f t="shared" si="0"/>
        <v>0</v>
      </c>
      <c r="G43" s="120">
        <v>0</v>
      </c>
      <c r="H43" s="121"/>
      <c r="J43" s="109"/>
      <c r="K43" s="110"/>
    </row>
    <row r="44" spans="1:12" s="96" customFormat="1" ht="24" customHeight="1">
      <c r="A44" s="116" t="s">
        <v>79</v>
      </c>
      <c r="B44" s="122">
        <v>0</v>
      </c>
      <c r="C44" s="118">
        <v>0</v>
      </c>
      <c r="D44" s="122">
        <v>0</v>
      </c>
      <c r="E44" s="118">
        <v>0</v>
      </c>
      <c r="F44" s="119">
        <f t="shared" si="0"/>
        <v>0</v>
      </c>
      <c r="G44" s="120">
        <v>0</v>
      </c>
      <c r="H44" s="121"/>
      <c r="J44" s="109"/>
      <c r="K44" s="110"/>
    </row>
    <row r="45" spans="1:12" s="96" customFormat="1" ht="24" customHeight="1" thickBot="1">
      <c r="A45" s="149" t="s">
        <v>80</v>
      </c>
      <c r="B45" s="134">
        <v>0</v>
      </c>
      <c r="C45" s="129">
        <v>0</v>
      </c>
      <c r="D45" s="134">
        <v>0</v>
      </c>
      <c r="E45" s="129">
        <v>0</v>
      </c>
      <c r="F45" s="119">
        <f t="shared" si="0"/>
        <v>0</v>
      </c>
      <c r="G45" s="120">
        <v>0</v>
      </c>
      <c r="H45" s="121"/>
      <c r="J45" s="109"/>
      <c r="K45" s="110"/>
    </row>
    <row r="46" spans="1:12" s="96" customFormat="1" ht="24" customHeight="1" thickBot="1">
      <c r="A46" s="150" t="s">
        <v>81</v>
      </c>
      <c r="B46" s="104">
        <v>15373149</v>
      </c>
      <c r="C46" s="105">
        <v>100</v>
      </c>
      <c r="D46" s="104">
        <v>15322356</v>
      </c>
      <c r="E46" s="105">
        <v>100</v>
      </c>
      <c r="F46" s="106">
        <f t="shared" si="0"/>
        <v>50793</v>
      </c>
      <c r="G46" s="107">
        <f>(F46/D46)*100</f>
        <v>0.33149601797530354</v>
      </c>
      <c r="H46" s="121"/>
      <c r="J46" s="109"/>
      <c r="K46" s="110"/>
    </row>
    <row r="47" spans="1:12" s="158" customFormat="1">
      <c r="A47" s="151" t="s">
        <v>82</v>
      </c>
      <c r="B47" s="152"/>
      <c r="C47" s="152"/>
      <c r="D47" s="153"/>
      <c r="E47" s="154"/>
      <c r="F47" s="152"/>
      <c r="G47" s="155"/>
      <c r="H47" s="156"/>
      <c r="I47" s="157"/>
      <c r="J47" s="156"/>
    </row>
    <row r="48" spans="1:12" s="158" customFormat="1" ht="15.75">
      <c r="A48" s="57" t="s">
        <v>83</v>
      </c>
      <c r="B48" s="159"/>
      <c r="C48" s="159"/>
      <c r="D48" s="160"/>
      <c r="E48" s="160"/>
      <c r="F48" s="159"/>
      <c r="G48" s="155"/>
      <c r="H48" s="156"/>
      <c r="I48" s="157"/>
      <c r="J48" s="156"/>
    </row>
    <row r="49" spans="1:10" s="164" customFormat="1">
      <c r="A49" s="180"/>
      <c r="B49" s="180"/>
      <c r="C49" s="180"/>
      <c r="D49" s="180"/>
      <c r="E49" s="180"/>
      <c r="F49" s="180"/>
      <c r="G49" s="161"/>
      <c r="H49" s="162"/>
      <c r="I49" s="163"/>
      <c r="J49" s="162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cp:lastPrinted>2022-12-30T01:39:45Z</cp:lastPrinted>
  <dcterms:created xsi:type="dcterms:W3CDTF">2022-12-23T08:56:02Z</dcterms:created>
  <dcterms:modified xsi:type="dcterms:W3CDTF">2022-12-30T01:40:21Z</dcterms:modified>
</cp:coreProperties>
</file>