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11227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36" i="1" l="1"/>
  <c r="M135" i="1"/>
  <c r="M136" i="1"/>
  <c r="R136" i="1" l="1"/>
  <c r="P136" i="1"/>
  <c r="L136" i="1"/>
  <c r="J136" i="1"/>
  <c r="I136" i="1"/>
  <c r="G136" i="1"/>
  <c r="F136" i="1"/>
  <c r="P135" i="1"/>
  <c r="J135" i="1"/>
  <c r="G135" i="1"/>
  <c r="F135" i="1"/>
  <c r="R134" i="1"/>
  <c r="Q134" i="1"/>
  <c r="O134" i="1"/>
  <c r="N134" i="1"/>
  <c r="L134" i="1"/>
  <c r="K134" i="1"/>
  <c r="I134" i="1"/>
  <c r="H134" i="1"/>
  <c r="E134" i="1"/>
  <c r="D134" i="1"/>
  <c r="D136" i="1" l="1"/>
  <c r="R135" i="1"/>
  <c r="I135" i="1" l="1"/>
  <c r="I132" i="1" l="1"/>
  <c r="D135" i="1" l="1"/>
  <c r="R132" i="1" l="1"/>
  <c r="Q132" i="1"/>
  <c r="O132" i="1"/>
  <c r="N132" i="1"/>
  <c r="L132" i="1"/>
  <c r="K132" i="1"/>
  <c r="H132" i="1"/>
  <c r="E136" i="1" l="1"/>
  <c r="O135" i="1"/>
  <c r="L135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5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<sst xmlns="http://schemas.openxmlformats.org/spreadsheetml/2006/main" count="310" uniqueCount="139">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</sst>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7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8"/>
  <sheetViews>
    <sheetView showGridLines="0" tabSelected="1" zoomScaleNormal="100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M136" sqref="M13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9" t="s">
        <v>2</v>
      </c>
      <c r="E3" s="109"/>
      <c r="F3" s="5" t="s">
        <v>3</v>
      </c>
      <c r="G3" s="109" t="s">
        <v>4</v>
      </c>
      <c r="H3" s="109"/>
      <c r="I3" s="109"/>
      <c r="J3" s="109"/>
      <c r="K3" s="109"/>
      <c r="L3" s="109"/>
      <c r="M3" s="110" t="s">
        <v>118</v>
      </c>
      <c r="N3" s="110"/>
      <c r="O3" s="110"/>
      <c r="P3" s="110"/>
      <c r="Q3" s="110"/>
      <c r="R3" s="11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1" t="s">
        <v>9</v>
      </c>
      <c r="I4" s="111"/>
      <c r="J4" s="12" t="s">
        <v>10</v>
      </c>
      <c r="K4" s="112" t="s">
        <v>9</v>
      </c>
      <c r="L4" s="112"/>
      <c r="M4" s="10" t="s">
        <v>8</v>
      </c>
      <c r="N4" s="113" t="s">
        <v>9</v>
      </c>
      <c r="O4" s="113"/>
      <c r="P4" s="12" t="s">
        <v>10</v>
      </c>
      <c r="Q4" s="114" t="s">
        <v>9</v>
      </c>
      <c r="R4" s="11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3.5" customHeight="1" x14ac:dyDescent="0.25">
      <c r="A105" s="52"/>
      <c r="B105" s="66" t="s">
        <v>121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110</v>
      </c>
      <c r="C107" s="50"/>
      <c r="D107" s="23">
        <v>0.08</v>
      </c>
      <c r="E107" s="31">
        <v>0.27</v>
      </c>
      <c r="F107" s="104" t="s">
        <v>124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104" t="s">
        <v>125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112</v>
      </c>
      <c r="C109" s="50"/>
      <c r="D109" s="23">
        <v>7.0000000000000007E-2</v>
      </c>
      <c r="E109" s="31">
        <v>0.22</v>
      </c>
      <c r="F109" s="104" t="s">
        <v>126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10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78</v>
      </c>
      <c r="C111" s="50"/>
      <c r="D111" s="23">
        <v>0.09</v>
      </c>
      <c r="E111" s="31">
        <v>0.23</v>
      </c>
      <c r="F111" s="104" t="s">
        <v>127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79</v>
      </c>
      <c r="C112" s="50"/>
      <c r="D112" s="23">
        <v>0.08</v>
      </c>
      <c r="E112" s="31">
        <v>0.27</v>
      </c>
      <c r="F112" s="104" t="s">
        <v>128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113</v>
      </c>
      <c r="C113" s="50"/>
      <c r="D113" s="23">
        <v>0.08</v>
      </c>
      <c r="E113" s="31">
        <v>0.27</v>
      </c>
      <c r="F113" s="104" t="s">
        <v>129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10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81</v>
      </c>
      <c r="C115" s="50"/>
      <c r="D115" s="23">
        <v>0.08</v>
      </c>
      <c r="E115" s="31">
        <v>0.24</v>
      </c>
      <c r="F115" s="104" t="s">
        <v>130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114</v>
      </c>
      <c r="C116" s="50"/>
      <c r="D116" s="23">
        <v>0.06</v>
      </c>
      <c r="E116" s="31">
        <v>0.28000000000000003</v>
      </c>
      <c r="F116" s="104" t="s">
        <v>126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119</v>
      </c>
      <c r="C117" s="50"/>
      <c r="D117" s="23">
        <v>7.0000000000000007E-2</v>
      </c>
      <c r="E117" s="31">
        <v>0.28999999999999998</v>
      </c>
      <c r="F117" s="104" t="s">
        <v>129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10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84</v>
      </c>
      <c r="C119" s="50"/>
      <c r="D119" s="23">
        <v>0.08</v>
      </c>
      <c r="E119" s="31">
        <v>0.26</v>
      </c>
      <c r="F119" s="104" t="s">
        <v>124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85</v>
      </c>
      <c r="C120" s="50"/>
      <c r="D120" s="23">
        <v>0.06</v>
      </c>
      <c r="E120" s="31">
        <v>0.3</v>
      </c>
      <c r="F120" s="104" t="s">
        <v>126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86</v>
      </c>
      <c r="C121" s="50"/>
      <c r="D121" s="23">
        <v>0.08</v>
      </c>
      <c r="E121" s="31">
        <v>0.21</v>
      </c>
      <c r="F121" s="104" t="s">
        <v>130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10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120</v>
      </c>
      <c r="C123" s="50"/>
      <c r="D123" s="23">
        <v>7.0000000000000007E-2</v>
      </c>
      <c r="E123" s="31">
        <v>0.31</v>
      </c>
      <c r="F123" s="104" t="s">
        <v>129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104" t="s">
        <v>131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6" t="s">
        <v>77</v>
      </c>
      <c r="C125" s="50"/>
      <c r="D125" s="23">
        <v>0.06</v>
      </c>
      <c r="E125" s="31">
        <v>0.23</v>
      </c>
      <c r="F125" s="104" t="s">
        <v>132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10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6" t="s">
        <v>78</v>
      </c>
      <c r="C127" s="50"/>
      <c r="D127" s="23">
        <v>0.08</v>
      </c>
      <c r="E127" s="31">
        <v>0.24</v>
      </c>
      <c r="F127" s="105" t="s">
        <v>127</v>
      </c>
      <c r="G127" s="35">
        <v>3883392</v>
      </c>
      <c r="H127" s="82">
        <v>-45.1</v>
      </c>
      <c r="I127" s="82">
        <v>-9.7799999999999994</v>
      </c>
      <c r="J127" s="37">
        <v>965441</v>
      </c>
      <c r="K127" s="82">
        <v>-31.59</v>
      </c>
      <c r="L127" s="82">
        <v>-3.78</v>
      </c>
      <c r="M127" s="35">
        <v>3158</v>
      </c>
      <c r="N127" s="82">
        <v>-31.15</v>
      </c>
      <c r="O127" s="82">
        <v>-16.260000000000002</v>
      </c>
      <c r="P127" s="37">
        <v>2282</v>
      </c>
      <c r="Q127" s="82">
        <v>-31.16</v>
      </c>
      <c r="R127" s="83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4" t="s">
        <v>79</v>
      </c>
      <c r="C128" s="50"/>
      <c r="D128" s="23">
        <v>7.0000000000000007E-2</v>
      </c>
      <c r="E128" s="31">
        <v>0.21</v>
      </c>
      <c r="F128" s="105" t="s">
        <v>128</v>
      </c>
      <c r="G128" s="35">
        <v>6514433</v>
      </c>
      <c r="H128" s="82">
        <v>67.75</v>
      </c>
      <c r="I128" s="82">
        <v>-8.9700000000000006</v>
      </c>
      <c r="J128" s="37">
        <v>1287099</v>
      </c>
      <c r="K128" s="82">
        <v>33.32</v>
      </c>
      <c r="L128" s="82">
        <v>-0.94</v>
      </c>
      <c r="M128" s="35">
        <v>4263</v>
      </c>
      <c r="N128" s="82">
        <v>34.99</v>
      </c>
      <c r="O128" s="82">
        <v>-29.3</v>
      </c>
      <c r="P128" s="37">
        <v>2749</v>
      </c>
      <c r="Q128" s="82">
        <v>20.46</v>
      </c>
      <c r="R128" s="83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5" t="s">
        <v>80</v>
      </c>
      <c r="C129" s="50"/>
      <c r="D129" s="23">
        <v>7.0000000000000007E-2</v>
      </c>
      <c r="E129" s="31">
        <v>0.19</v>
      </c>
      <c r="F129" s="105" t="s">
        <v>129</v>
      </c>
      <c r="G129" s="35">
        <v>5266093</v>
      </c>
      <c r="H129" s="82">
        <v>-19.16</v>
      </c>
      <c r="I129" s="82">
        <v>-5.71</v>
      </c>
      <c r="J129" s="37">
        <v>1197613</v>
      </c>
      <c r="K129" s="82">
        <v>-6.95</v>
      </c>
      <c r="L129" s="82">
        <v>4.84</v>
      </c>
      <c r="M129" s="35">
        <v>3818</v>
      </c>
      <c r="N129" s="82">
        <v>-10.44</v>
      </c>
      <c r="O129" s="82">
        <v>-16.12</v>
      </c>
      <c r="P129" s="37">
        <v>2217</v>
      </c>
      <c r="Q129" s="82">
        <v>-19.350000000000001</v>
      </c>
      <c r="R129" s="83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7" customFormat="1" ht="19.5" customHeight="1" x14ac:dyDescent="0.25">
      <c r="A130" s="88"/>
      <c r="B130" s="87" t="s">
        <v>81</v>
      </c>
      <c r="C130" s="50"/>
      <c r="D130" s="89">
        <v>0.08</v>
      </c>
      <c r="E130" s="90">
        <v>0.25</v>
      </c>
      <c r="F130" s="106" t="s">
        <v>133</v>
      </c>
      <c r="G130" s="91">
        <v>4160038</v>
      </c>
      <c r="H130" s="99">
        <v>-21</v>
      </c>
      <c r="I130" s="99">
        <v>-12.14</v>
      </c>
      <c r="J130" s="93">
        <v>1128863</v>
      </c>
      <c r="K130" s="99">
        <v>-5.74</v>
      </c>
      <c r="L130" s="99">
        <v>2.4900000000000002</v>
      </c>
      <c r="M130" s="91">
        <v>3305</v>
      </c>
      <c r="N130" s="99">
        <v>-13.44</v>
      </c>
      <c r="O130" s="99">
        <v>-11.42</v>
      </c>
      <c r="P130" s="93">
        <v>2832</v>
      </c>
      <c r="Q130" s="99">
        <v>27.74</v>
      </c>
      <c r="R130" s="100">
        <v>7.84</v>
      </c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</row>
    <row r="131" spans="1:49" s="97" customFormat="1" ht="12.75" customHeight="1" x14ac:dyDescent="0.25">
      <c r="A131" s="88"/>
      <c r="B131" s="102" t="s">
        <v>123</v>
      </c>
      <c r="C131" s="50"/>
      <c r="D131" s="89">
        <v>7.0000000000000007E-2</v>
      </c>
      <c r="E131" s="90">
        <v>0.21</v>
      </c>
      <c r="F131" s="106" t="s">
        <v>134</v>
      </c>
      <c r="G131" s="91">
        <v>6757174</v>
      </c>
      <c r="H131" s="99">
        <v>62.43</v>
      </c>
      <c r="I131" s="99">
        <v>-1.21</v>
      </c>
      <c r="J131" s="93">
        <v>1420558</v>
      </c>
      <c r="K131" s="99">
        <v>25.84</v>
      </c>
      <c r="L131" s="99">
        <v>7.86</v>
      </c>
      <c r="M131" s="91">
        <v>4531</v>
      </c>
      <c r="N131" s="99">
        <v>37.1</v>
      </c>
      <c r="O131" s="99">
        <v>7.93</v>
      </c>
      <c r="P131" s="93">
        <v>3001</v>
      </c>
      <c r="Q131" s="99">
        <v>5.97</v>
      </c>
      <c r="R131" s="100">
        <v>-19.02</v>
      </c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</row>
    <row r="132" spans="1:49" s="97" customFormat="1" ht="12.75" customHeight="1" x14ac:dyDescent="0.25">
      <c r="A132" s="88"/>
      <c r="B132" s="101" t="s">
        <v>83</v>
      </c>
      <c r="C132" s="50"/>
      <c r="D132" s="89">
        <v>0.08</v>
      </c>
      <c r="E132" s="90">
        <v>0.28000000000000003</v>
      </c>
      <c r="F132" s="106" t="s">
        <v>129</v>
      </c>
      <c r="G132" s="91">
        <v>5455004</v>
      </c>
      <c r="H132" s="99">
        <f>ROUND((G132-G131)/G131*100,2)</f>
        <v>-19.27</v>
      </c>
      <c r="I132" s="99">
        <f>(ROUND((G132-G117)/G117*100,2))</f>
        <v>-5.08</v>
      </c>
      <c r="J132" s="93">
        <v>1162203</v>
      </c>
      <c r="K132" s="99">
        <f>ROUND((J132-J131)/J131*100,2)</f>
        <v>-18.190000000000001</v>
      </c>
      <c r="L132" s="99">
        <f>ROUND((J132-J117)/J117*100,2)</f>
        <v>-1.88</v>
      </c>
      <c r="M132" s="91">
        <v>4121</v>
      </c>
      <c r="N132" s="99">
        <f>ROUND((M132-M131)/M131*100,2)</f>
        <v>-9.0500000000000007</v>
      </c>
      <c r="O132" s="99">
        <f>ROUND((M132-M117)/M117*100,2)</f>
        <v>5.56</v>
      </c>
      <c r="P132" s="93">
        <v>3212</v>
      </c>
      <c r="Q132" s="99">
        <f>ROUND((P132-P131)/P131*100,2)</f>
        <v>7.03</v>
      </c>
      <c r="R132" s="100">
        <f>ROUND((P132-P117)/P117*100,2)</f>
        <v>-6.44</v>
      </c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</row>
    <row r="133" spans="1:49" s="97" customFormat="1" ht="19.5" customHeight="1" x14ac:dyDescent="0.25">
      <c r="A133" s="88"/>
      <c r="B133" s="103" t="s">
        <v>84</v>
      </c>
      <c r="C133" s="50"/>
      <c r="D133" s="89">
        <v>7.6082988392452394E-2</v>
      </c>
      <c r="E133" s="90">
        <v>0.29137217188097025</v>
      </c>
      <c r="F133" s="106" t="s">
        <v>135</v>
      </c>
      <c r="G133" s="91">
        <v>5212729</v>
      </c>
      <c r="H133" s="99">
        <v>-4.4400000000000004</v>
      </c>
      <c r="I133" s="99">
        <v>15.99</v>
      </c>
      <c r="J133" s="93">
        <v>1083494</v>
      </c>
      <c r="K133" s="99">
        <v>-6.77</v>
      </c>
      <c r="L133" s="99">
        <v>5.09</v>
      </c>
      <c r="M133" s="91">
        <v>3966</v>
      </c>
      <c r="N133" s="99">
        <v>-3.76</v>
      </c>
      <c r="O133" s="99">
        <v>12.93</v>
      </c>
      <c r="P133" s="93">
        <v>3157</v>
      </c>
      <c r="Q133" s="99">
        <v>-1.71</v>
      </c>
      <c r="R133" s="100">
        <v>19.309999999999999</v>
      </c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</row>
    <row r="134" spans="1:49" s="97" customFormat="1" ht="15.75" customHeight="1" x14ac:dyDescent="0.25">
      <c r="A134" s="88"/>
      <c r="B134" s="103" t="s">
        <v>85</v>
      </c>
      <c r="C134" s="50"/>
      <c r="D134" s="89">
        <f>M134/G134*100</f>
        <v>7.6605656420186963E-2</v>
      </c>
      <c r="E134" s="90">
        <f>P134/J134*100</f>
        <v>0.27635079046404126</v>
      </c>
      <c r="F134" s="106" t="s">
        <v>136</v>
      </c>
      <c r="G134" s="91">
        <v>5371666</v>
      </c>
      <c r="H134" s="99">
        <f>ROUND((G134-G133)/G133*100,2)</f>
        <v>3.05</v>
      </c>
      <c r="I134" s="99">
        <f>(ROUND((G134-G120)/G120*100,2))</f>
        <v>-24.62</v>
      </c>
      <c r="J134" s="93">
        <v>1131171</v>
      </c>
      <c r="K134" s="99">
        <f>ROUND((J134-J133)/J133*100,2)</f>
        <v>4.4000000000000004</v>
      </c>
      <c r="L134" s="99">
        <f>ROUND((J134-J120)/J120*100,2)</f>
        <v>-15.22</v>
      </c>
      <c r="M134" s="91">
        <v>4115</v>
      </c>
      <c r="N134" s="99">
        <f>ROUND((M134-M133)/M133*100,2)</f>
        <v>3.76</v>
      </c>
      <c r="O134" s="99">
        <f>ROUND((M134-M120)/M120*100,2)</f>
        <v>-9.52</v>
      </c>
      <c r="P134" s="93">
        <v>3126</v>
      </c>
      <c r="Q134" s="99">
        <f>ROUND((P134-P133)/P133*100,2)</f>
        <v>-0.98</v>
      </c>
      <c r="R134" s="100">
        <f>ROUND((P134-P120)/P120*100,2)</f>
        <v>-21.93</v>
      </c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</row>
    <row r="135" spans="1:49" s="97" customFormat="1" ht="18.75" customHeight="1" x14ac:dyDescent="0.25">
      <c r="A135" s="88"/>
      <c r="B135" s="115" t="s">
        <v>137</v>
      </c>
      <c r="C135" s="116"/>
      <c r="D135" s="89">
        <f>M135/G135*100</f>
        <v>7.0802588841265793E-2</v>
      </c>
      <c r="E135" s="90">
        <f>P135/J135*100</f>
        <v>0.24647213834916512</v>
      </c>
      <c r="F135" s="98">
        <f>21+15+23+19+21+21+21+23+21+20+22</f>
        <v>227</v>
      </c>
      <c r="G135" s="91">
        <f>G123+G124+G125+G127+G128+G129+G130+G131+G132+G133+G134</f>
        <v>60438468</v>
      </c>
      <c r="H135" s="92"/>
      <c r="I135" s="92">
        <f>(G135-G136)/G136*100</f>
        <v>-5.7306399064669513</v>
      </c>
      <c r="J135" s="93">
        <f>J123+J124+J125+J127+J128+J129+J130+J131+J132+J133+J134</f>
        <v>12981589</v>
      </c>
      <c r="K135" s="92"/>
      <c r="L135" s="92">
        <f>(J135-J136)/J136*100</f>
        <v>0.9476329433457602</v>
      </c>
      <c r="M135" s="91">
        <f>M123+M124+M125+M127+M128+M129+M130+M131+M132+M133+M134</f>
        <v>42792</v>
      </c>
      <c r="N135" s="92"/>
      <c r="O135" s="92">
        <f>(M135-M136)/M136*100</f>
        <v>-9.4847279803705895</v>
      </c>
      <c r="P135" s="93">
        <f>P123+P124+P125+P127+P128+P129+P130+P131+P132+P133+P134</f>
        <v>31996</v>
      </c>
      <c r="Q135" s="92"/>
      <c r="R135" s="94">
        <f>(P135-P136)/P136*100</f>
        <v>-4.9322557642025195</v>
      </c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</row>
    <row r="136" spans="1:49" s="55" customFormat="1" ht="14.1" customHeight="1" thickBot="1" x14ac:dyDescent="0.3">
      <c r="A136" s="52"/>
      <c r="B136" s="107" t="s">
        <v>138</v>
      </c>
      <c r="C136" s="107"/>
      <c r="D136" s="73">
        <f>M136/G136*100</f>
        <v>7.3739100530838542E-2</v>
      </c>
      <c r="E136" s="74">
        <f>P136/J136*100</f>
        <v>0.26171630717481853</v>
      </c>
      <c r="F136" s="75">
        <f>20+16+22+19+21+21+22+22+21+20+22</f>
        <v>226</v>
      </c>
      <c r="G136" s="76">
        <f>G107+G108+G109+G111+G112+G113+G115+G116+G117+G119+G120</f>
        <v>64112526</v>
      </c>
      <c r="H136" s="77"/>
      <c r="I136" s="78">
        <f>(G136-G89-G90-G91-G93-G94-G95-G97-G98-G99-G101-G102)/(G89+G90+G91+G93+G94+G95+G97+G98+G99+G101+G102)*100</f>
        <v>-6.706381320219017</v>
      </c>
      <c r="J136" s="79">
        <f>J107+J108+J109+J111+J112+J113+J115+J116+J117+J119+J120</f>
        <v>12859726</v>
      </c>
      <c r="K136" s="77"/>
      <c r="L136" s="78">
        <f>(J136-J89-J90-J91-J93-J94-J95-J97-J98-J99-J101-J102)/(J89+J90+J91+J93+J94+J95+J97+J98+J99+J101+J102)*100</f>
        <v>1.4463913030033189</v>
      </c>
      <c r="M136" s="76">
        <f>M107+M108+M109+M111+M112+M113+M115+M116+M117+M119+M120</f>
        <v>47276</v>
      </c>
      <c r="N136" s="77"/>
      <c r="O136" s="78">
        <f>(M136-M89-M90-M91-M93-M94-M95-M97-M98-M99-M101-M102)/(M89+M90+M91+M93+M94+M95+M97+M98+M99+M101+M102)*100</f>
        <v>-26.086208783477431</v>
      </c>
      <c r="P136" s="79">
        <f>P107+P108+P109+P111+P112+P113+P115+P116+P117+P119+P120</f>
        <v>33656</v>
      </c>
      <c r="Q136" s="77"/>
      <c r="R136" s="80">
        <f>(P136-P89-P90-P91-P93-P94-P95-P97-P98-P99-P101-P102)/(P89+P90+P91+P93+P94+P95+P97+P98+P99+P101+P102)*100</f>
        <v>-14.827280779450842</v>
      </c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</row>
    <row r="137" spans="1:49" s="55" customFormat="1" ht="14.1" customHeight="1" x14ac:dyDescent="0.25">
      <c r="A137" s="52"/>
      <c r="B137" s="68"/>
      <c r="C137" s="68"/>
      <c r="D137" s="59"/>
      <c r="E137" s="59"/>
      <c r="F137" s="69"/>
      <c r="G137" s="70"/>
      <c r="H137" s="71"/>
      <c r="I137" s="72"/>
      <c r="J137" s="70"/>
      <c r="K137" s="71"/>
      <c r="L137" s="72"/>
      <c r="M137" s="70"/>
      <c r="N137" s="71"/>
      <c r="O137" s="72"/>
      <c r="P137" s="70"/>
      <c r="Q137" s="71"/>
      <c r="R137" s="7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</row>
    <row r="138" spans="1:49" ht="13.5" customHeight="1" x14ac:dyDescent="0.25">
      <c r="A138" s="1"/>
      <c r="B138" s="44" t="s">
        <v>60</v>
      </c>
      <c r="C138" s="45" t="s">
        <v>122</v>
      </c>
      <c r="D138" s="46"/>
      <c r="E138" s="47"/>
      <c r="F138" s="47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" x14ac:dyDescent="0.25">
      <c r="A139" s="1"/>
      <c r="B139" s="44" t="s">
        <v>61</v>
      </c>
      <c r="C139" s="45" t="s">
        <v>62</v>
      </c>
      <c r="D139" s="46"/>
      <c r="E139" s="47"/>
      <c r="F139" s="47"/>
      <c r="G139" s="47"/>
      <c r="H139" s="47"/>
      <c r="I139" s="47"/>
      <c r="J139" s="49"/>
      <c r="K139" s="49"/>
      <c r="L139" s="49"/>
      <c r="M139" s="49"/>
      <c r="N139" s="49"/>
      <c r="O139" s="49"/>
      <c r="P139" s="49"/>
      <c r="Q139" s="49"/>
      <c r="R139" s="49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B140" s="51" t="s">
        <v>116</v>
      </c>
      <c r="C140" s="1" t="s">
        <v>117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5.2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3.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8" customHeight="1" x14ac:dyDescent="0.25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5.75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5.75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0.15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4" spans="1:49" ht="7.15" customHeight="1" x14ac:dyDescent="0.25"/>
    <row r="155" spans="1:49" ht="15.75" customHeight="1" x14ac:dyDescent="0.25"/>
    <row r="156" spans="1:49" ht="17.649999999999999" customHeight="1" x14ac:dyDescent="0.25"/>
    <row r="157" spans="1:49" ht="17.100000000000001" customHeight="1" x14ac:dyDescent="0.25"/>
    <row r="158" spans="1:49" ht="7.7" customHeight="1" x14ac:dyDescent="0.25"/>
    <row r="159" spans="1:49" ht="17.100000000000001" customHeight="1" x14ac:dyDescent="0.25"/>
    <row r="160" spans="1:49" ht="17.100000000000001" customHeight="1" x14ac:dyDescent="0.25"/>
    <row r="161" ht="17.100000000000001" customHeight="1" x14ac:dyDescent="0.25"/>
    <row r="162" ht="8.65" customHeight="1" x14ac:dyDescent="0.25"/>
    <row r="163" ht="14.25" customHeight="1" x14ac:dyDescent="0.25"/>
    <row r="164" ht="16.5" customHeight="1" x14ac:dyDescent="0.25"/>
    <row r="165" ht="12.75" customHeight="1" x14ac:dyDescent="0.25"/>
    <row r="166" ht="11.1" customHeight="1" x14ac:dyDescent="0.25"/>
    <row r="167" ht="10.7" customHeight="1" x14ac:dyDescent="0.25"/>
    <row r="168" ht="14.1" customHeight="1" x14ac:dyDescent="0.25"/>
  </sheetData>
  <protectedRanges>
    <protectedRange sqref="A126:XFD140" name="範圍1"/>
  </protectedRanges>
  <mergeCells count="10">
    <mergeCell ref="B136:C136"/>
    <mergeCell ref="B1:R1"/>
    <mergeCell ref="D3:E3"/>
    <mergeCell ref="G3:L3"/>
    <mergeCell ref="M3:R3"/>
    <mergeCell ref="H4:I4"/>
    <mergeCell ref="K4:L4"/>
    <mergeCell ref="N4:O4"/>
    <mergeCell ref="Q4:R4"/>
    <mergeCell ref="B135:C135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2022-12-27T01:46:46Z</cp:lastPrinted>
  <dcterms:created xsi:type="dcterms:W3CDTF">1998-09-21T15:00:50Z</dcterms:created>
  <dcterms:modified xsi:type="dcterms:W3CDTF">2022-12-27T01:47:01Z</dcterms:modified>
  <dc:language>zh-TW</dc:language>
</cp:coreProperties>
</file>