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2" windowWidth="15576" windowHeight="12504"/>
  </bookViews>
  <sheets>
    <sheet name="附表 1" sheetId="5" r:id="rId1"/>
    <sheet name="附表 2" sheetId="2" r:id="rId2"/>
    <sheet name="附圖1 " sheetId="3" r:id="rId3"/>
    <sheet name="附圖2" sheetId="4" r:id="rId4"/>
  </sheets>
  <externalReferences>
    <externalReference r:id="rId5"/>
  </externalReferences>
  <definedNames>
    <definedName name="_xlnm.Print_Area" localSheetId="0">'附表 1'!$A$1:$E$63</definedName>
    <definedName name="_xlnm.Print_Area" localSheetId="1">'附表 2'!$A$1:$G$50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C63" i="5" l="1"/>
  <c r="C62" i="5"/>
  <c r="D58" i="5"/>
  <c r="C58" i="5"/>
  <c r="E58" i="5" l="1"/>
  <c r="D62" i="5"/>
  <c r="D63" i="5" s="1"/>
  <c r="E62" i="5" l="1"/>
  <c r="E63" i="5" s="1"/>
  <c r="C59" i="5"/>
  <c r="E59" i="5"/>
  <c r="D59" i="5"/>
  <c r="AK7" i="4" l="1"/>
  <c r="AK6" i="4"/>
  <c r="AK5" i="4"/>
  <c r="AQ4" i="4"/>
  <c r="AN4" i="4"/>
  <c r="AK4" i="4"/>
  <c r="AQ3" i="4"/>
  <c r="AN3" i="4"/>
  <c r="AK3" i="4"/>
  <c r="BK87" i="3"/>
  <c r="BJ87" i="3"/>
  <c r="BI87" i="3"/>
  <c r="BK86" i="3"/>
  <c r="BJ86" i="3"/>
  <c r="BI86" i="3"/>
  <c r="BK85" i="3"/>
  <c r="BJ85" i="3"/>
  <c r="BI85" i="3"/>
  <c r="BK84" i="3"/>
  <c r="BJ84" i="3"/>
  <c r="BI84" i="3"/>
  <c r="BK83" i="3"/>
  <c r="BJ83" i="3"/>
  <c r="BI83" i="3"/>
  <c r="BK82" i="3"/>
  <c r="BJ82" i="3"/>
  <c r="BI82" i="3"/>
  <c r="BK81" i="3"/>
  <c r="BJ81" i="3"/>
  <c r="BI81" i="3"/>
  <c r="BK80" i="3"/>
  <c r="BJ80" i="3"/>
  <c r="BI80" i="3"/>
  <c r="BK58" i="3"/>
  <c r="BJ58" i="3"/>
  <c r="BI58" i="3"/>
  <c r="BK57" i="3"/>
  <c r="BJ57" i="3"/>
  <c r="BI57" i="3"/>
  <c r="BK56" i="3"/>
  <c r="BJ56" i="3"/>
  <c r="BI56" i="3"/>
  <c r="BK55" i="3"/>
  <c r="BJ55" i="3"/>
  <c r="BI55" i="3"/>
  <c r="BK54" i="3"/>
  <c r="BJ54" i="3"/>
  <c r="BI54" i="3"/>
  <c r="BK53" i="3"/>
  <c r="BJ53" i="3"/>
  <c r="BI53" i="3"/>
  <c r="BK52" i="3"/>
  <c r="BJ52" i="3"/>
  <c r="BI52" i="3"/>
  <c r="BK51" i="3"/>
  <c r="BJ51" i="3"/>
  <c r="BI51" i="3"/>
  <c r="BK50" i="3"/>
  <c r="BJ50" i="3"/>
  <c r="BI50" i="3"/>
  <c r="BK49" i="3"/>
  <c r="BJ49" i="3"/>
  <c r="BI49" i="3"/>
  <c r="BK48" i="3"/>
  <c r="BJ48" i="3"/>
  <c r="BI48" i="3"/>
  <c r="BK47" i="3"/>
  <c r="BJ47" i="3"/>
  <c r="BI47" i="3"/>
  <c r="BK46" i="3"/>
  <c r="BJ46" i="3"/>
  <c r="BI46" i="3"/>
  <c r="BK45" i="3"/>
  <c r="BJ45" i="3"/>
  <c r="BI45" i="3"/>
  <c r="BK44" i="3"/>
  <c r="BJ44" i="3"/>
  <c r="BI44" i="3"/>
  <c r="BK43" i="3"/>
  <c r="BJ43" i="3"/>
  <c r="BI43" i="3"/>
  <c r="BK42" i="3"/>
  <c r="BJ42" i="3"/>
  <c r="BI42" i="3"/>
  <c r="BK41" i="3"/>
  <c r="BJ41" i="3"/>
  <c r="BI41" i="3"/>
  <c r="BK40" i="3"/>
  <c r="BJ40" i="3"/>
  <c r="BI40" i="3"/>
  <c r="BK39" i="3"/>
  <c r="BJ39" i="3"/>
  <c r="BI39" i="3"/>
  <c r="BB39" i="3"/>
  <c r="BA39" i="3"/>
  <c r="AZ39" i="3"/>
  <c r="BK38" i="3"/>
  <c r="BJ38" i="3"/>
  <c r="BI38" i="3"/>
  <c r="BB38" i="3"/>
  <c r="BA38" i="3"/>
  <c r="AZ38" i="3"/>
  <c r="BK37" i="3"/>
  <c r="BJ37" i="3"/>
  <c r="BI37" i="3"/>
  <c r="BB37" i="3"/>
  <c r="BA37" i="3"/>
  <c r="AZ37" i="3"/>
  <c r="BK36" i="3"/>
  <c r="BJ36" i="3"/>
  <c r="BI36" i="3"/>
  <c r="BB36" i="3"/>
  <c r="BA36" i="3"/>
  <c r="AZ36" i="3"/>
  <c r="BB35" i="3"/>
  <c r="BA35" i="3"/>
  <c r="AZ35" i="3"/>
  <c r="BK34" i="3"/>
  <c r="BJ34" i="3"/>
  <c r="BI34" i="3"/>
  <c r="BB34" i="3"/>
  <c r="BA34" i="3"/>
  <c r="AZ34" i="3"/>
  <c r="BK33" i="3"/>
  <c r="BJ33" i="3"/>
  <c r="BI33" i="3"/>
  <c r="BB33" i="3"/>
  <c r="BA33" i="3"/>
  <c r="AZ33" i="3"/>
  <c r="BK32" i="3"/>
  <c r="BJ32" i="3"/>
  <c r="BI32" i="3"/>
  <c r="BB32" i="3"/>
  <c r="BA32" i="3"/>
  <c r="AZ32" i="3"/>
  <c r="BK31" i="3"/>
  <c r="BJ31" i="3"/>
  <c r="BI31" i="3"/>
  <c r="BB31" i="3"/>
  <c r="BA31" i="3"/>
  <c r="AZ31" i="3"/>
  <c r="BK30" i="3"/>
  <c r="BJ30" i="3"/>
  <c r="BI30" i="3"/>
  <c r="BK29" i="3"/>
  <c r="BJ29" i="3"/>
  <c r="BI29" i="3"/>
  <c r="BK28" i="3"/>
  <c r="BJ28" i="3"/>
  <c r="BI28" i="3"/>
  <c r="BK27" i="3"/>
  <c r="BJ27" i="3"/>
  <c r="BI27" i="3"/>
  <c r="BK26" i="3"/>
  <c r="BJ26" i="3"/>
  <c r="BI26" i="3"/>
  <c r="BK25" i="3"/>
  <c r="BJ25" i="3"/>
  <c r="BI25" i="3"/>
  <c r="BK24" i="3"/>
  <c r="BJ24" i="3"/>
  <c r="BI24" i="3"/>
  <c r="BK23" i="3"/>
  <c r="BJ23" i="3"/>
  <c r="BI23" i="3"/>
  <c r="BK22" i="3"/>
  <c r="BJ22" i="3"/>
  <c r="BI22" i="3"/>
  <c r="BK21" i="3"/>
  <c r="BJ21" i="3"/>
  <c r="BI21" i="3"/>
  <c r="BK20" i="3"/>
  <c r="BJ20" i="3"/>
  <c r="BI20" i="3"/>
  <c r="BK19" i="3"/>
  <c r="BJ19" i="3"/>
  <c r="BI19" i="3"/>
  <c r="BK18" i="3"/>
  <c r="BJ18" i="3"/>
  <c r="BI18" i="3"/>
  <c r="BK17" i="3"/>
  <c r="BJ17" i="3"/>
  <c r="BI17" i="3"/>
  <c r="BK16" i="3"/>
  <c r="BJ16" i="3"/>
  <c r="BI16" i="3"/>
  <c r="BK15" i="3"/>
  <c r="BJ15" i="3"/>
  <c r="BI15" i="3"/>
  <c r="BK14" i="3"/>
  <c r="BJ14" i="3"/>
  <c r="BI14" i="3"/>
  <c r="BK13" i="3"/>
  <c r="BJ13" i="3"/>
  <c r="BI13" i="3"/>
  <c r="BK12" i="3"/>
  <c r="BJ12" i="3"/>
  <c r="BI12" i="3"/>
  <c r="BK11" i="3"/>
  <c r="BJ11" i="3"/>
  <c r="BI11" i="3"/>
  <c r="BK10" i="3"/>
  <c r="BJ10" i="3"/>
  <c r="BI10" i="3"/>
  <c r="BK9" i="3"/>
  <c r="BJ9" i="3"/>
  <c r="BI9" i="3"/>
  <c r="BK8" i="3"/>
  <c r="BJ8" i="3"/>
  <c r="BI8" i="3"/>
  <c r="BK7" i="3"/>
  <c r="BJ7" i="3"/>
  <c r="BI7" i="3"/>
  <c r="BK6" i="3"/>
  <c r="BJ6" i="3"/>
  <c r="BI6" i="3"/>
  <c r="BK5" i="3"/>
  <c r="BJ5" i="3"/>
  <c r="BI5" i="3"/>
  <c r="BK4" i="3"/>
  <c r="BJ4" i="3"/>
  <c r="BI4" i="3"/>
  <c r="BK3" i="3"/>
  <c r="BJ3" i="3"/>
  <c r="BI3" i="3"/>
  <c r="F46" i="2"/>
  <c r="G46" i="2" s="1"/>
  <c r="F45" i="2"/>
  <c r="F44" i="2"/>
  <c r="F43" i="2"/>
  <c r="G42" i="2"/>
  <c r="F42" i="2"/>
  <c r="F41" i="2"/>
  <c r="F40" i="2"/>
  <c r="F39" i="2"/>
  <c r="G38" i="2"/>
  <c r="F38" i="2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G17" i="2"/>
  <c r="F17" i="2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V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<sst xmlns="http://schemas.openxmlformats.org/spreadsheetml/2006/main" count="287" uniqueCount="217">
  <si>
    <t>純外幣交易</t>
  </si>
  <si>
    <t>合  計</t>
  </si>
  <si>
    <t>比重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</si>
  <si>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</si>
  <si>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</si>
  <si>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</si>
  <si>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</si>
  <si>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</si>
  <si>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t xml:space="preserve">    3.買入選擇權(Bought Options)</t>
    <phoneticPr fontId="4" type="noConversion"/>
  </si>
  <si>
    <t xml:space="preserve">  (一)店頭市場(OTC)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</si>
  <si>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</si>
  <si>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</si>
  <si>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</si>
  <si>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</si>
  <si>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</si>
  <si>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t>五、信用有關契約(Credit Contracts)</t>
  </si>
  <si>
    <t>總        計</t>
  </si>
  <si>
    <t>105年3月</t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</si>
  <si>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</si>
  <si>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</si>
  <si>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</si>
  <si>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105年4月</t>
    <phoneticPr fontId="4" type="noConversion"/>
  </si>
  <si>
    <t>比較增減</t>
  </si>
  <si>
    <t>合計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</si>
  <si>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</si>
  <si>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</si>
  <si>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</si>
  <si>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</si>
  <si>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</si>
  <si>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</si>
  <si>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</si>
  <si>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</si>
  <si>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</si>
  <si>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</si>
  <si>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</si>
  <si>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</si>
  <si>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</si>
  <si>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</si>
  <si>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</si>
  <si>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</si>
  <si>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</si>
  <si>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</si>
  <si>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</si>
  <si>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</si>
  <si>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</si>
  <si>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</si>
  <si>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</si>
  <si>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</si>
  <si>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</si>
  <si>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</si>
  <si>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</si>
  <si>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102/1</t>
    <phoneticPr fontId="3" type="noConversion"/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</si>
  <si>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</si>
  <si>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</si>
  <si>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</si>
  <si>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</si>
  <si>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</si>
  <si>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</si>
  <si>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</si>
  <si>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</si>
  <si>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</si>
  <si>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</si>
  <si>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</si>
  <si>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</si>
  <si>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</si>
  <si>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</si>
  <si>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</si>
  <si>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</si>
  <si>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</si>
  <si>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</si>
  <si>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</si>
  <si>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</si>
  <si>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</si>
  <si>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</si>
  <si>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</si>
  <si>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</si>
  <si>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103/1</t>
    <phoneticPr fontId="3" type="noConversion"/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</si>
  <si>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</si>
  <si>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</si>
  <si>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</si>
  <si>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</si>
  <si>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</si>
  <si>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</si>
  <si>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</si>
  <si>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</si>
  <si>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</si>
  <si>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</si>
  <si>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</si>
  <si>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</si>
  <si>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</si>
  <si>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</si>
  <si>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</si>
  <si>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</si>
  <si>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</si>
  <si>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</si>
  <si>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</si>
  <si>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</si>
  <si>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</si>
  <si>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</si>
  <si>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</si>
  <si>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</si>
  <si>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t>104/1</t>
    <phoneticPr fontId="3" type="noConversion"/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</si>
  <si>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</si>
  <si>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</si>
  <si>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</si>
  <si>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</si>
  <si>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</si>
  <si>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</si>
  <si>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</si>
  <si>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</si>
  <si>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</si>
  <si>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</si>
  <si>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</si>
  <si>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</si>
  <si>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</si>
  <si>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</si>
  <si>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</si>
  <si>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</si>
  <si>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</si>
  <si>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</si>
  <si>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</si>
  <si>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</si>
  <si>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</si>
  <si>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</si>
  <si>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</si>
  <si>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105/01</t>
    <phoneticPr fontId="3" type="noConversion"/>
  </si>
  <si>
    <t>105/1</t>
    <phoneticPr fontId="3" type="noConversion"/>
  </si>
  <si>
    <t>97/4</t>
  </si>
  <si>
    <t>105/2</t>
  </si>
  <si>
    <t>97/5</t>
  </si>
  <si>
    <t>105/3</t>
  </si>
  <si>
    <t>97/6</t>
  </si>
  <si>
    <t>105/4</t>
    <phoneticPr fontId="3" type="noConversion"/>
  </si>
  <si>
    <t>97/7</t>
  </si>
  <si>
    <t>97/8</t>
  </si>
  <si>
    <t>97/9</t>
  </si>
  <si>
    <t>97/10</t>
  </si>
  <si>
    <t>97/11</t>
  </si>
  <si>
    <t>97/12</t>
  </si>
  <si>
    <t>98/1</t>
  </si>
  <si>
    <t>98/2</t>
  </si>
  <si>
    <t>98/3</t>
  </si>
  <si>
    <t>98/4</t>
  </si>
  <si>
    <t>98/5</t>
  </si>
  <si>
    <t>98/6</t>
  </si>
  <si>
    <t>98/7</t>
  </si>
  <si>
    <t>98/8</t>
  </si>
  <si>
    <t>98/9</t>
  </si>
  <si>
    <t>98/10</t>
  </si>
  <si>
    <t>98/11</t>
  </si>
  <si>
    <t>99/12</t>
  </si>
  <si>
    <t>100/3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</si>
  <si>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</si>
  <si>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</si>
  <si>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</si>
  <si>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</si>
  <si>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</si>
  <si>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</si>
  <si>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</si>
  <si>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2  105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4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</si>
  <si>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</si>
  <si>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</si>
  <si>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</si>
  <si>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</si>
  <si>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</si>
  <si>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</si>
  <si>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</si>
  <si>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</si>
  <si>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</si>
  <si>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</si>
  <si>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</si>
  <si>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</si>
  <si>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</si>
  <si>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</si>
  <si>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t>附表1  銀行衍生性金融商品交易量彙總表</t>
    <phoneticPr fontId="4" type="noConversion"/>
  </si>
  <si>
    <t>105年4月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</si>
  <si>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</si>
  <si>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</si>
  <si>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</si>
  <si>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</si>
  <si>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</si>
  <si>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</si>
  <si>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</si>
  <si>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</si>
  <si>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</si>
  <si>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</si>
  <si>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</si>
  <si>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</si>
  <si>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</si>
  <si>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  1.遠期契約(Outright Forwards)</t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</si>
  <si>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</si>
  <si>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</si>
  <si>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</si>
  <si>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</si>
  <si>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</si>
  <si>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</si>
  <si>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</si>
  <si>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</si>
  <si>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</si>
  <si>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</si>
  <si>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</si>
  <si>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</si>
  <si>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</si>
  <si>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</si>
  <si>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</si>
  <si>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</si>
  <si>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</si>
  <si>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</si>
  <si>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純外幣交易</t>
    <phoneticPr fontId="4" type="noConversion"/>
  </si>
  <si>
    <t>105年4月</t>
    <phoneticPr fontId="4" type="noConversion"/>
  </si>
  <si>
    <t>金  額</t>
    <phoneticPr fontId="3" type="noConversion"/>
  </si>
  <si>
    <t>比  重</t>
    <phoneticPr fontId="3" type="noConversion"/>
  </si>
  <si>
    <t>金  額</t>
    <phoneticPr fontId="3" type="noConversion"/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</si>
  <si>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</si>
  <si>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</si>
  <si>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</si>
  <si>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商  品  種  類  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</si>
</sst>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-* #,##0.00_-;\-* #,##0.00_-;_-* &quot;-&quot;_-;_-@_-"/>
    <numFmt numFmtId="180" formatCode="0.00_ "/>
    <numFmt numFmtId="181" formatCode="#,##0_ "/>
    <numFmt numFmtId="182" formatCode="0.00_);[Red]\(0.00\)"/>
    <numFmt numFmtId="183" formatCode="_(* #,##0_);_(* \-#,##0_);_(* &quot;-&quot;_);_(@_)"/>
    <numFmt numFmtId="184" formatCode="#,##0.00_ "/>
    <numFmt numFmtId="185" formatCode="#,##0_);[Red]\(#,##0\)"/>
  </numFmts>
  <fonts count="45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4"/>
      <name val="標楷體"/>
      <family val="4"/>
      <charset val="136"/>
    </font>
    <font>
      <sz val="12"/>
      <name val="Times New Roman"/>
      <family val="1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z val="12"/>
      <color rgb="FFFF0000"/>
      <name val="標楷體"/>
      <family val="4"/>
      <charset val="136"/>
    </font>
    <font>
      <strike/>
      <sz val="12"/>
      <name val="Times New Roman"/>
      <family val="1"/>
    </font>
    <font>
      <sz val="9"/>
      <name val="Heiti TC"/>
      <family val="2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6" fillId="0" borderId="31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97">
    <xf numFmtId="0" fontId="0" fillId="0" borderId="0" xfId="0"/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76" fontId="5" fillId="0" borderId="0" xfId="0" applyNumberFormat="1" applyFont="1" applyAlignment="1" applyProtection="1">
      <alignment horizontal="centerContinuous"/>
    </xf>
    <xf numFmtId="176" fontId="28" fillId="0" borderId="0" xfId="0" applyNumberFormat="1" applyFont="1" applyAlignment="1" applyProtection="1">
      <alignment horizontal="centerContinuous"/>
    </xf>
    <xf numFmtId="182" fontId="28" fillId="0" borderId="0" xfId="1" applyNumberFormat="1" applyFont="1" applyAlignment="1" applyProtection="1">
      <alignment horizontal="centerContinuous"/>
    </xf>
    <xf numFmtId="183" fontId="5" fillId="0" borderId="0" xfId="0" applyNumberFormat="1" applyFont="1" applyProtection="1"/>
    <xf numFmtId="0" fontId="5" fillId="0" borderId="0" xfId="0" applyFont="1" applyAlignment="1" applyProtection="1">
      <alignment horizontal="left" vertical="center"/>
    </xf>
    <xf numFmtId="176" fontId="5" fillId="0" borderId="0" xfId="0" applyNumberFormat="1" applyFont="1" applyProtection="1"/>
    <xf numFmtId="176" fontId="28" fillId="0" borderId="0" xfId="0" applyNumberFormat="1" applyFont="1" applyProtection="1"/>
    <xf numFmtId="182" fontId="28" fillId="0" borderId="0" xfId="0" applyNumberFormat="1" applyFont="1" applyProtection="1"/>
    <xf numFmtId="183" fontId="5" fillId="0" borderId="0" xfId="2" applyNumberFormat="1" applyFont="1" applyProtection="1">
      <protection hidden="1"/>
    </xf>
    <xf numFmtId="0" fontId="20" fillId="0" borderId="2" xfId="0" applyFont="1" applyBorder="1" applyAlignment="1" applyProtection="1">
      <alignment horizontal="center" vertical="center" shrinkToFit="1"/>
    </xf>
    <xf numFmtId="183" fontId="7" fillId="0" borderId="26" xfId="0" applyNumberFormat="1" applyFont="1" applyBorder="1" applyAlignment="1" applyProtection="1">
      <alignment horizontal="centerContinuous" vertical="center" wrapText="1"/>
    </xf>
    <xf numFmtId="0" fontId="5" fillId="0" borderId="16" xfId="0" applyFont="1" applyBorder="1" applyAlignment="1" applyProtection="1">
      <alignment horizontal="centerContinuous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22" xfId="0" applyFont="1" applyBorder="1" applyAlignment="1" applyProtection="1">
      <alignment shrinkToFit="1"/>
    </xf>
    <xf numFmtId="49" fontId="5" fillId="0" borderId="28" xfId="2" applyNumberFormat="1" applyFont="1" applyFill="1" applyBorder="1" applyAlignment="1" applyProtection="1">
      <alignment horizontal="center" vertical="center"/>
      <protection hidden="1"/>
    </xf>
    <xf numFmtId="49" fontId="5" fillId="0" borderId="33" xfId="2" applyNumberFormat="1" applyFont="1" applyBorder="1" applyAlignment="1" applyProtection="1">
      <alignment horizontal="center" vertical="center"/>
      <protection hidden="1"/>
    </xf>
    <xf numFmtId="182" fontId="5" fillId="0" borderId="33" xfId="2" applyNumberFormat="1" applyFont="1" applyBorder="1" applyAlignment="1" applyProtection="1">
      <alignment horizontal="center" vertical="center"/>
      <protection hidden="1"/>
    </xf>
    <xf numFmtId="183" fontId="5" fillId="0" borderId="28" xfId="2" applyNumberFormat="1" applyFont="1" applyBorder="1" applyAlignment="1" applyProtection="1">
      <alignment horizontal="center" vertical="center"/>
      <protection hidden="1"/>
    </xf>
    <xf numFmtId="49" fontId="5" fillId="0" borderId="33" xfId="1" applyNumberFormat="1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/>
      <protection hidden="1"/>
    </xf>
    <xf numFmtId="176" fontId="5" fillId="0" borderId="10" xfId="0" applyNumberFormat="1" applyFont="1" applyBorder="1" applyAlignment="1" applyProtection="1">
      <alignment horizontal="right" vertical="center"/>
      <protection locked="0"/>
    </xf>
    <xf numFmtId="177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0" xfId="0" applyNumberFormat="1" applyFont="1" applyBorder="1" applyAlignment="1" applyProtection="1">
      <alignment horizontal="right" vertical="center"/>
    </xf>
    <xf numFmtId="180" fontId="5" fillId="0" borderId="13" xfId="1" applyNumberFormat="1" applyFont="1" applyBorder="1" applyAlignment="1" applyProtection="1">
      <alignment horizontal="right" vertical="center"/>
      <protection locked="0"/>
    </xf>
    <xf numFmtId="0" fontId="5" fillId="0" borderId="21" xfId="2" applyFont="1" applyBorder="1" applyAlignment="1" applyProtection="1">
      <alignment horizontal="left" vertical="center"/>
      <protection hidden="1"/>
    </xf>
    <xf numFmtId="176" fontId="5" fillId="0" borderId="32" xfId="0" applyNumberFormat="1" applyFont="1" applyBorder="1" applyAlignment="1" applyProtection="1">
      <alignment horizontal="right" vertical="center"/>
      <protection locked="0"/>
    </xf>
    <xf numFmtId="177" fontId="5" fillId="0" borderId="17" xfId="1" applyNumberFormat="1" applyFont="1" applyBorder="1" applyAlignment="1" applyProtection="1">
      <alignment horizontal="right" vertical="center"/>
      <protection locked="0"/>
    </xf>
    <xf numFmtId="183" fontId="5" fillId="0" borderId="29" xfId="0" applyNumberFormat="1" applyFont="1" applyBorder="1" applyAlignment="1" applyProtection="1">
      <alignment horizontal="right" vertical="center"/>
    </xf>
    <xf numFmtId="180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14" xfId="2" applyFont="1" applyBorder="1" applyAlignment="1" applyProtection="1">
      <alignment horizontal="left" vertical="center"/>
      <protection hidden="1"/>
    </xf>
    <xf numFmtId="176" fontId="5" fillId="0" borderId="34" xfId="0" applyNumberFormat="1" applyFont="1" applyBorder="1" applyAlignment="1" applyProtection="1">
      <alignment horizontal="right" vertical="center"/>
      <protection locked="0"/>
    </xf>
    <xf numFmtId="176" fontId="5" fillId="0" borderId="35" xfId="0" applyNumberFormat="1" applyFont="1" applyBorder="1" applyAlignment="1" applyProtection="1">
      <alignment horizontal="right" vertical="center"/>
      <protection locked="0"/>
    </xf>
    <xf numFmtId="183" fontId="5" fillId="0" borderId="34" xfId="0" applyNumberFormat="1" applyFont="1" applyBorder="1" applyAlignment="1" applyProtection="1">
      <alignment horizontal="right" vertical="center"/>
    </xf>
    <xf numFmtId="176" fontId="5" fillId="0" borderId="18" xfId="0" applyNumberFormat="1" applyFont="1" applyBorder="1" applyAlignment="1" applyProtection="1">
      <alignment horizontal="right" vertical="center"/>
      <protection locked="0"/>
    </xf>
    <xf numFmtId="177" fontId="5" fillId="0" borderId="18" xfId="1" applyNumberFormat="1" applyFont="1" applyBorder="1" applyAlignment="1" applyProtection="1">
      <alignment horizontal="right" vertical="center"/>
      <protection locked="0"/>
    </xf>
    <xf numFmtId="180" fontId="5" fillId="0" borderId="18" xfId="1" applyNumberFormat="1" applyFont="1" applyBorder="1" applyAlignment="1" applyProtection="1">
      <alignment horizontal="right" vertical="center"/>
      <protection locked="0"/>
    </xf>
    <xf numFmtId="184" fontId="5" fillId="0" borderId="18" xfId="1" applyNumberFormat="1" applyFont="1" applyFill="1" applyBorder="1" applyAlignment="1" applyProtection="1">
      <alignment horizontal="right" vertical="center"/>
      <protection locked="0"/>
    </xf>
    <xf numFmtId="180" fontId="5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Border="1" applyAlignment="1" applyProtection="1">
      <alignment horizontal="left" vertical="center"/>
      <protection hidden="1"/>
    </xf>
    <xf numFmtId="176" fontId="5" fillId="0" borderId="30" xfId="0" applyNumberFormat="1" applyFont="1" applyBorder="1" applyAlignment="1" applyProtection="1">
      <alignment horizontal="right" vertical="center"/>
      <protection locked="0"/>
    </xf>
    <xf numFmtId="176" fontId="5" fillId="0" borderId="8" xfId="0" applyNumberFormat="1" applyFont="1" applyBorder="1" applyAlignment="1" applyProtection="1">
      <alignment horizontal="right" vertical="center"/>
      <protection locked="0"/>
    </xf>
    <xf numFmtId="183" fontId="5" fillId="0" borderId="32" xfId="0" applyNumberFormat="1" applyFont="1" applyBorder="1" applyAlignment="1" applyProtection="1">
      <alignment horizontal="right" vertical="center"/>
    </xf>
    <xf numFmtId="41" fontId="5" fillId="0" borderId="18" xfId="1" applyNumberFormat="1" applyFont="1" applyBorder="1" applyAlignment="1" applyProtection="1">
      <alignment horizontal="right" vertical="center"/>
      <protection locked="0"/>
    </xf>
    <xf numFmtId="183" fontId="5" fillId="0" borderId="18" xfId="0" applyNumberFormat="1" applyFont="1" applyBorder="1" applyAlignment="1" applyProtection="1">
      <alignment horizontal="right" vertical="center"/>
    </xf>
    <xf numFmtId="176" fontId="5" fillId="0" borderId="28" xfId="0" applyNumberFormat="1" applyFont="1" applyBorder="1" applyAlignment="1" applyProtection="1">
      <alignment horizontal="right" vertical="center"/>
      <protection locked="0"/>
    </xf>
    <xf numFmtId="41" fontId="5" fillId="0" borderId="33" xfId="1" applyNumberFormat="1" applyFont="1" applyBorder="1" applyAlignment="1" applyProtection="1">
      <alignment horizontal="right" vertical="center"/>
      <protection locked="0"/>
    </xf>
    <xf numFmtId="183" fontId="5" fillId="0" borderId="28" xfId="0" applyNumberFormat="1" applyFont="1" applyBorder="1" applyAlignment="1" applyProtection="1">
      <alignment horizontal="right" vertical="center"/>
    </xf>
    <xf numFmtId="183" fontId="5" fillId="0" borderId="33" xfId="0" applyNumberFormat="1" applyFont="1" applyBorder="1" applyAlignment="1" applyProtection="1">
      <alignment horizontal="right" vertical="center"/>
    </xf>
    <xf numFmtId="180" fontId="5" fillId="0" borderId="33" xfId="1" applyNumberFormat="1" applyFont="1" applyBorder="1" applyAlignment="1" applyProtection="1">
      <alignment horizontal="right" vertical="center"/>
      <protection locked="0"/>
    </xf>
    <xf numFmtId="176" fontId="5" fillId="0" borderId="36" xfId="0" applyNumberFormat="1" applyFont="1" applyBorder="1" applyAlignment="1" applyProtection="1">
      <alignment horizontal="right" vertical="center"/>
      <protection locked="0"/>
    </xf>
    <xf numFmtId="177" fontId="5" fillId="0" borderId="33" xfId="1" applyNumberFormat="1" applyFont="1" applyBorder="1" applyAlignment="1" applyProtection="1">
      <alignment horizontal="right" vertical="center"/>
      <protection locked="0"/>
    </xf>
    <xf numFmtId="0" fontId="15" fillId="0" borderId="9" xfId="2" applyFont="1" applyBorder="1" applyAlignment="1" applyProtection="1">
      <alignment horizontal="center" vertical="center"/>
      <protection hidden="1"/>
    </xf>
    <xf numFmtId="0" fontId="15" fillId="0" borderId="9" xfId="2" applyFont="1" applyBorder="1" applyAlignment="1" applyProtection="1">
      <alignment horizontal="left" vertical="center" shrinkToFit="1"/>
      <protection hidden="1"/>
    </xf>
    <xf numFmtId="176" fontId="5" fillId="0" borderId="37" xfId="0" applyNumberFormat="1" applyFont="1" applyBorder="1" applyAlignment="1" applyProtection="1">
      <alignment horizontal="right" vertical="center"/>
      <protection locked="0"/>
    </xf>
    <xf numFmtId="179" fontId="5" fillId="0" borderId="13" xfId="1" applyNumberFormat="1" applyFont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center" vertical="center" wrapText="1"/>
    </xf>
    <xf numFmtId="0" fontId="5" fillId="0" borderId="22" xfId="2" applyFont="1" applyBorder="1" applyAlignment="1" applyProtection="1">
      <alignment horizontal="left" vertical="center"/>
      <protection hidden="1"/>
    </xf>
    <xf numFmtId="176" fontId="5" fillId="0" borderId="38" xfId="0" applyNumberFormat="1" applyFont="1" applyBorder="1" applyAlignment="1" applyProtection="1">
      <alignment horizontal="right" vertical="center"/>
      <protection locked="0"/>
    </xf>
    <xf numFmtId="179" fontId="5" fillId="0" borderId="16" xfId="1" applyNumberFormat="1" applyFont="1" applyBorder="1" applyAlignment="1" applyProtection="1">
      <alignment horizontal="right" vertical="center"/>
      <protection locked="0"/>
    </xf>
    <xf numFmtId="41" fontId="5" fillId="0" borderId="13" xfId="1" applyNumberFormat="1" applyFont="1" applyBorder="1" applyAlignment="1" applyProtection="1">
      <alignment horizontal="right" vertical="center"/>
      <protection locked="0"/>
    </xf>
    <xf numFmtId="183" fontId="5" fillId="0" borderId="13" xfId="0" applyNumberFormat="1" applyFont="1" applyBorder="1" applyAlignment="1" applyProtection="1">
      <alignment horizontal="right" vertical="center"/>
    </xf>
    <xf numFmtId="176" fontId="5" fillId="0" borderId="29" xfId="0" applyNumberFormat="1" applyFont="1" applyBorder="1" applyAlignment="1" applyProtection="1">
      <alignment horizontal="right" vertical="center"/>
      <protection locked="0"/>
    </xf>
    <xf numFmtId="41" fontId="5" fillId="0" borderId="17" xfId="1" applyNumberFormat="1" applyFont="1" applyBorder="1" applyAlignment="1" applyProtection="1">
      <alignment horizontal="right" vertical="center"/>
      <protection locked="0"/>
    </xf>
    <xf numFmtId="0" fontId="5" fillId="0" borderId="24" xfId="2" applyFont="1" applyBorder="1" applyAlignment="1" applyProtection="1">
      <alignment horizontal="left" vertical="center"/>
      <protection hidden="1"/>
    </xf>
    <xf numFmtId="0" fontId="14" fillId="0" borderId="9" xfId="2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left" vertical="center"/>
    </xf>
    <xf numFmtId="176" fontId="5" fillId="0" borderId="0" xfId="2" applyNumberFormat="1" applyFont="1" applyProtection="1">
      <protection hidden="1"/>
    </xf>
    <xf numFmtId="176" fontId="28" fillId="0" borderId="0" xfId="2" applyNumberFormat="1" applyFont="1" applyProtection="1">
      <protection hidden="1"/>
    </xf>
    <xf numFmtId="10" fontId="28" fillId="0" borderId="0" xfId="1" applyNumberFormat="1" applyFont="1" applyAlignment="1" applyProtection="1">
      <protection hidden="1"/>
    </xf>
    <xf numFmtId="0" fontId="5" fillId="0" borderId="0" xfId="2" applyFont="1" applyAlignment="1" applyProtection="1">
      <alignment horizontal="center" vertical="center" wrapText="1"/>
      <protection hidden="1"/>
    </xf>
    <xf numFmtId="0" fontId="5" fillId="0" borderId="0" xfId="2" applyFont="1" applyProtection="1">
      <protection hidden="1"/>
    </xf>
    <xf numFmtId="0" fontId="5" fillId="0" borderId="0" xfId="2" applyFont="1" applyAlignment="1" applyProtection="1">
      <alignment horizontal="left"/>
      <protection hidden="1"/>
    </xf>
    <xf numFmtId="0" fontId="5" fillId="0" borderId="0" xfId="2" applyFont="1"/>
    <xf numFmtId="0" fontId="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82" fontId="28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5" fontId="8" fillId="0" borderId="0" xfId="3" applyNumberFormat="1" applyFont="1" applyFill="1" applyBorder="1" applyAlignment="1">
      <alignment horizontal="right"/>
    </xf>
    <xf numFmtId="185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5" fontId="8" fillId="0" borderId="0" xfId="3" applyNumberFormat="1" applyFont="1" applyFill="1" applyBorder="1" applyAlignment="1">
      <alignment horizontal="right" vertical="center"/>
    </xf>
    <xf numFmtId="49" fontId="35" fillId="0" borderId="0" xfId="3" applyNumberFormat="1" applyFont="1" applyFill="1" applyBorder="1" applyAlignment="1">
      <alignment vertical="center"/>
    </xf>
    <xf numFmtId="185" fontId="35" fillId="0" borderId="0" xfId="3" applyNumberFormat="1" applyFont="1" applyFill="1" applyBorder="1" applyAlignment="1">
      <alignment horizontal="right" vertical="center"/>
    </xf>
    <xf numFmtId="185" fontId="35" fillId="0" borderId="0" xfId="3" applyNumberFormat="1" applyFont="1" applyFill="1" applyBorder="1" applyAlignment="1">
      <alignment horizontal="right"/>
    </xf>
    <xf numFmtId="185" fontId="35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6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5" fontId="8" fillId="2" borderId="0" xfId="3" applyNumberFormat="1" applyFont="1" applyFill="1" applyBorder="1" applyAlignment="1">
      <alignment horizontal="right"/>
    </xf>
    <xf numFmtId="185" fontId="8" fillId="2" borderId="39" xfId="3" applyNumberFormat="1" applyFont="1" applyFill="1" applyBorder="1" applyAlignment="1">
      <alignment horizontal="right"/>
    </xf>
    <xf numFmtId="49" fontId="35" fillId="2" borderId="0" xfId="3" applyNumberFormat="1" applyFont="1" applyFill="1" applyBorder="1" applyAlignment="1">
      <alignment vertical="center"/>
    </xf>
    <xf numFmtId="185" fontId="35" fillId="2" borderId="0" xfId="3" applyNumberFormat="1" applyFont="1" applyFill="1" applyBorder="1" applyAlignment="1">
      <alignment horizontal="right" vertical="center"/>
    </xf>
    <xf numFmtId="185" fontId="35" fillId="2" borderId="0" xfId="3" applyNumberFormat="1" applyFont="1" applyFill="1" applyBorder="1" applyAlignment="1">
      <alignment horizontal="right"/>
    </xf>
    <xf numFmtId="185" fontId="35" fillId="2" borderId="39" xfId="3" applyNumberFormat="1" applyFont="1" applyFill="1" applyBorder="1" applyAlignment="1">
      <alignment horizontal="right"/>
    </xf>
    <xf numFmtId="0" fontId="37" fillId="0" borderId="0" xfId="3" applyFont="1" applyFill="1" applyBorder="1"/>
    <xf numFmtId="0" fontId="38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180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/>
    <xf numFmtId="0" fontId="10" fillId="0" borderId="2" xfId="0" applyFont="1" applyFill="1" applyBorder="1" applyAlignment="1">
      <alignment horizontal="center" vertical="center" shrinkToFit="1"/>
    </xf>
    <xf numFmtId="49" fontId="7" fillId="0" borderId="3" xfId="2" applyNumberFormat="1" applyFont="1" applyFill="1" applyBorder="1" applyAlignment="1" applyProtection="1">
      <alignment horizontal="centerContinuous" vertical="center" wrapText="1"/>
      <protection hidden="1"/>
    </xf>
    <xf numFmtId="176" fontId="5" fillId="0" borderId="3" xfId="0" applyNumberFormat="1" applyFont="1" applyFill="1" applyBorder="1" applyAlignment="1">
      <alignment horizontal="centerContinuous" vertical="center" wrapText="1"/>
    </xf>
    <xf numFmtId="176" fontId="5" fillId="0" borderId="4" xfId="0" applyNumberFormat="1" applyFont="1" applyFill="1" applyBorder="1" applyAlignment="1">
      <alignment horizontal="centerContinuous" vertical="center" wrapText="1"/>
    </xf>
    <xf numFmtId="10" fontId="5" fillId="0" borderId="5" xfId="1" applyNumberFormat="1" applyFont="1" applyFill="1" applyBorder="1" applyAlignment="1">
      <alignment horizontal="centerContinuous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shrinkToFit="1"/>
    </xf>
    <xf numFmtId="49" fontId="5" fillId="0" borderId="7" xfId="2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2" applyNumberFormat="1" applyFont="1" applyFill="1" applyBorder="1" applyAlignment="1" applyProtection="1">
      <alignment horizontal="center" vertical="center"/>
      <protection hidden="1"/>
    </xf>
    <xf numFmtId="49" fontId="5" fillId="0" borderId="8" xfId="1" applyNumberFormat="1" applyFont="1" applyFill="1" applyBorder="1" applyAlignment="1" applyProtection="1">
      <alignment horizontal="center" vertical="center"/>
      <protection hidden="1"/>
    </xf>
    <xf numFmtId="0" fontId="12" fillId="0" borderId="9" xfId="2" applyFont="1" applyFill="1" applyBorder="1" applyAlignment="1" applyProtection="1">
      <alignment horizontal="left" vertical="center"/>
      <protection hidden="1"/>
    </xf>
    <xf numFmtId="176" fontId="14" fillId="0" borderId="10" xfId="0" applyNumberFormat="1" applyFont="1" applyFill="1" applyBorder="1" applyAlignment="1" applyProtection="1">
      <alignment horizontal="right" vertical="center"/>
      <protection locked="0"/>
    </xf>
    <xf numFmtId="176" fontId="14" fillId="0" borderId="11" xfId="0" applyNumberFormat="1" applyFont="1" applyFill="1" applyBorder="1" applyAlignment="1" applyProtection="1">
      <alignment horizontal="right" vertical="center"/>
      <protection locked="0"/>
    </xf>
    <xf numFmtId="176" fontId="14" fillId="0" borderId="12" xfId="0" applyNumberFormat="1" applyFont="1" applyFill="1" applyBorder="1" applyAlignment="1" applyProtection="1">
      <alignment horizontal="right" vertical="center"/>
      <protection locked="0"/>
    </xf>
    <xf numFmtId="177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14" xfId="2" applyFont="1" applyFill="1" applyBorder="1" applyAlignment="1" applyProtection="1">
      <alignment horizontal="left" vertical="center"/>
      <protection hidden="1"/>
    </xf>
    <xf numFmtId="176" fontId="7" fillId="0" borderId="15" xfId="0" applyNumberFormat="1" applyFont="1" applyFill="1" applyBorder="1" applyAlignment="1" applyProtection="1">
      <alignment horizontal="right" vertical="center"/>
      <protection locked="0"/>
    </xf>
    <xf numFmtId="177" fontId="7" fillId="0" borderId="16" xfId="1" applyNumberFormat="1" applyFont="1" applyFill="1" applyBorder="1" applyAlignment="1" applyProtection="1">
      <alignment horizontal="right" vertical="center"/>
      <protection locked="0"/>
    </xf>
    <xf numFmtId="176" fontId="7" fillId="0" borderId="17" xfId="0" applyNumberFormat="1" applyFont="1" applyFill="1" applyBorder="1" applyAlignment="1" applyProtection="1">
      <alignment horizontal="right" vertical="center"/>
      <protection locked="0"/>
    </xf>
    <xf numFmtId="177" fontId="7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19" xfId="2" applyFont="1" applyFill="1" applyBorder="1" applyAlignment="1" applyProtection="1">
      <alignment horizontal="left" vertical="center"/>
      <protection hidden="1"/>
    </xf>
    <xf numFmtId="176" fontId="7" fillId="0" borderId="20" xfId="0" applyNumberFormat="1" applyFont="1" applyFill="1" applyBorder="1" applyAlignment="1" applyProtection="1">
      <alignment horizontal="right" vertical="center"/>
      <protection locked="0"/>
    </xf>
    <xf numFmtId="0" fontId="15" fillId="0" borderId="9" xfId="2" applyFont="1" applyFill="1" applyBorder="1" applyAlignment="1" applyProtection="1">
      <alignment horizontal="left" vertical="center"/>
      <protection hidden="1"/>
    </xf>
    <xf numFmtId="0" fontId="5" fillId="0" borderId="21" xfId="2" applyFont="1" applyFill="1" applyBorder="1" applyAlignment="1" applyProtection="1">
      <alignment horizontal="left" vertical="center"/>
      <protection hidden="1"/>
    </xf>
    <xf numFmtId="41" fontId="7" fillId="0" borderId="18" xfId="1" applyNumberFormat="1" applyFont="1" applyFill="1" applyBorder="1" applyAlignment="1" applyProtection="1">
      <alignment horizontal="right" vertical="center"/>
      <protection locked="0"/>
    </xf>
    <xf numFmtId="0" fontId="5" fillId="0" borderId="21" xfId="2" applyFont="1" applyFill="1" applyBorder="1" applyAlignment="1" applyProtection="1">
      <alignment horizontal="left" vertical="center" shrinkToFit="1"/>
      <protection hidden="1"/>
    </xf>
    <xf numFmtId="0" fontId="14" fillId="0" borderId="9" xfId="2" applyFont="1" applyFill="1" applyBorder="1" applyAlignment="1" applyProtection="1">
      <alignment horizontal="center" vertical="center" shrinkToFit="1"/>
      <protection hidden="1"/>
    </xf>
    <xf numFmtId="0" fontId="15" fillId="0" borderId="9" xfId="2" applyFont="1" applyFill="1" applyBorder="1" applyAlignment="1" applyProtection="1">
      <alignment horizontal="left" vertical="center" shrinkToFit="1"/>
      <protection hidden="1"/>
    </xf>
    <xf numFmtId="179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5" fillId="0" borderId="22" xfId="2" applyFont="1" applyFill="1" applyBorder="1" applyAlignment="1" applyProtection="1">
      <alignment horizontal="left" vertical="center" shrinkToFit="1"/>
      <protection hidden="1"/>
    </xf>
    <xf numFmtId="179" fontId="7" fillId="0" borderId="18" xfId="1" applyNumberFormat="1" applyFont="1" applyFill="1" applyBorder="1" applyAlignment="1" applyProtection="1">
      <alignment horizontal="right" vertical="center"/>
      <protection locked="0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2" xfId="2" applyFont="1" applyFill="1" applyBorder="1" applyAlignment="1" applyProtection="1">
      <alignment horizontal="left" vertical="center" shrinkToFit="1"/>
      <protection hidden="1"/>
    </xf>
    <xf numFmtId="176" fontId="7" fillId="0" borderId="12" xfId="0" applyNumberFormat="1" applyFont="1" applyFill="1" applyBorder="1" applyAlignment="1" applyProtection="1">
      <alignment horizontal="right" vertical="center"/>
      <protection locked="0"/>
    </xf>
    <xf numFmtId="41" fontId="14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7" fillId="0" borderId="23" xfId="0" applyNumberFormat="1" applyFont="1" applyFill="1" applyBorder="1" applyAlignment="1" applyProtection="1">
      <alignment horizontal="right" vertical="center"/>
      <protection locked="0"/>
    </xf>
    <xf numFmtId="0" fontId="1" fillId="0" borderId="24" xfId="2" applyFont="1" applyFill="1" applyBorder="1" applyAlignment="1" applyProtection="1">
      <alignment horizontal="left" vertical="center" shrinkToFit="1"/>
      <protection hidden="1"/>
    </xf>
    <xf numFmtId="176" fontId="7" fillId="0" borderId="25" xfId="0" applyNumberFormat="1" applyFont="1" applyFill="1" applyBorder="1" applyAlignment="1" applyProtection="1">
      <alignment horizontal="right" vertical="center"/>
      <protection locked="0"/>
    </xf>
    <xf numFmtId="176" fontId="5" fillId="0" borderId="0" xfId="2" applyNumberFormat="1" applyFont="1" applyFill="1" applyProtection="1">
      <protection hidden="1"/>
    </xf>
    <xf numFmtId="10" fontId="5" fillId="0" borderId="0" xfId="1" applyNumberFormat="1" applyFont="1" applyFill="1" applyAlignment="1" applyProtection="1">
      <protection hidden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7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7" fillId="0" borderId="3" xfId="2" applyNumberFormat="1" applyFont="1" applyFill="1" applyBorder="1" applyAlignment="1" applyProtection="1">
      <alignment horizontal="center" vertical="center"/>
      <protection hidden="1"/>
    </xf>
    <xf numFmtId="49" fontId="7" fillId="0" borderId="16" xfId="2" applyNumberFormat="1" applyFont="1" applyFill="1" applyBorder="1" applyAlignment="1" applyProtection="1">
      <alignment horizontal="center" vertical="center"/>
      <protection hidden="1"/>
    </xf>
    <xf numFmtId="176" fontId="19" fillId="0" borderId="15" xfId="0" applyNumberFormat="1" applyFont="1" applyFill="1" applyBorder="1" applyAlignment="1">
      <alignment horizontal="center" vertical="center"/>
    </xf>
    <xf numFmtId="176" fontId="20" fillId="0" borderId="23" xfId="0" applyNumberFormat="1" applyFont="1" applyFill="1" applyBorder="1" applyProtection="1"/>
    <xf numFmtId="176" fontId="20" fillId="0" borderId="18" xfId="0" applyNumberFormat="1" applyFont="1" applyFill="1" applyBorder="1" applyProtection="1"/>
    <xf numFmtId="180" fontId="20" fillId="0" borderId="23" xfId="0" applyNumberFormat="1" applyFont="1" applyFill="1" applyBorder="1" applyProtection="1"/>
    <xf numFmtId="180" fontId="20" fillId="0" borderId="18" xfId="0" applyNumberFormat="1" applyFont="1" applyFill="1" applyBorder="1" applyProtection="1"/>
    <xf numFmtId="176" fontId="19" fillId="0" borderId="20" xfId="0" applyNumberFormat="1" applyFont="1" applyFill="1" applyBorder="1" applyAlignment="1">
      <alignment horizontal="center" vertical="center"/>
    </xf>
    <xf numFmtId="0" fontId="19" fillId="0" borderId="23" xfId="0" applyFont="1" applyFill="1" applyBorder="1" applyAlignment="1" applyProtection="1">
      <alignment horizontal="center" vertical="center"/>
    </xf>
    <xf numFmtId="181" fontId="20" fillId="0" borderId="23" xfId="0" applyNumberFormat="1" applyFont="1" applyFill="1" applyBorder="1" applyProtection="1"/>
    <xf numFmtId="181" fontId="20" fillId="0" borderId="18" xfId="0" applyNumberFormat="1" applyFont="1" applyFill="1" applyBorder="1" applyProtection="1"/>
    <xf numFmtId="0" fontId="19" fillId="0" borderId="25" xfId="0" applyFont="1" applyFill="1" applyBorder="1" applyAlignment="1" applyProtection="1">
      <alignment horizontal="center" vertical="center"/>
    </xf>
    <xf numFmtId="180" fontId="20" fillId="0" borderId="25" xfId="0" applyNumberFormat="1" applyFont="1" applyFill="1" applyBorder="1" applyProtection="1"/>
    <xf numFmtId="180" fontId="20" fillId="0" borderId="8" xfId="0" applyNumberFormat="1" applyFont="1" applyFill="1" applyBorder="1" applyProtection="1"/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horizontal="left" vertical="center"/>
    </xf>
    <xf numFmtId="181" fontId="7" fillId="0" borderId="0" xfId="0" applyNumberFormat="1" applyFont="1" applyFill="1" applyBorder="1" applyProtection="1"/>
    <xf numFmtId="10" fontId="7" fillId="0" borderId="0" xfId="1" applyNumberFormat="1" applyFont="1" applyFill="1" applyBorder="1" applyProtection="1"/>
    <xf numFmtId="10" fontId="5" fillId="0" borderId="0" xfId="1" applyNumberFormat="1" applyFont="1" applyFill="1"/>
    <xf numFmtId="0" fontId="18" fillId="0" borderId="26" xfId="0" applyFont="1" applyFill="1" applyBorder="1" applyAlignment="1" applyProtection="1">
      <alignment horizontal="center" vertical="center"/>
    </xf>
    <xf numFmtId="0" fontId="18" fillId="0" borderId="27" xfId="0" applyFont="1" applyFill="1" applyBorder="1" applyAlignment="1" applyProtection="1">
      <alignment horizontal="center" vertical="center"/>
    </xf>
    <xf numFmtId="0" fontId="18" fillId="0" borderId="28" xfId="0" applyFont="1" applyFill="1" applyBorder="1" applyAlignment="1" applyProtection="1">
      <alignment horizontal="center" vertical="center"/>
    </xf>
    <xf numFmtId="0" fontId="18" fillId="0" borderId="29" xfId="0" applyFont="1" applyFill="1" applyBorder="1" applyAlignment="1" applyProtection="1">
      <alignment horizontal="center" vertical="center"/>
    </xf>
    <xf numFmtId="0" fontId="21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1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7" fillId="0" borderId="32" xfId="2" applyNumberFormat="1" applyFont="1" applyBorder="1" applyAlignment="1" applyProtection="1">
      <alignment horizontal="center" vertical="center" wrapText="1"/>
      <protection hidden="1"/>
    </xf>
    <xf numFmtId="49" fontId="7" fillId="0" borderId="16" xfId="2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left" vertical="center"/>
    </xf>
    <xf numFmtId="0" fontId="32" fillId="0" borderId="0" xfId="3" applyFont="1" applyFill="1" applyBorder="1" applyAlignment="1">
      <alignment horizontal="center" vertical="center"/>
    </xf>
    <xf numFmtId="0" fontId="41" fillId="0" borderId="0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390606143883005E-2"/>
          <c:y val="0.11554152937268246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'!$AW$2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layout>
                <c:manualLayout>
                  <c:x val="-1.8968133535660091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265450875941804E-2"/>
                  <c:y val="-3.6299592985659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5290844714213431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161355589276682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529084471421345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276176024279210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6555386949924126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2.529084471421345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276176024279201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7819929185634799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9084471421345473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2.4026302478502782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2.6200532696814008E-2"/>
                  <c:y val="-2.470539008710867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0"/>
                  <c:y val="-3.671497584541062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'!$BC$3:$BC$42</c:f>
              <c:strCache>
                <c:ptCount val="40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</c:strCache>
            </c:strRef>
          </c:cat>
          <c:val>
            <c:numRef>
              <c:f>'附圖1 '!$AZ$3:$AZ$42</c:f>
              <c:numCache>
                <c:formatCode>#,##0_);[Red]\(#,##0\)</c:formatCode>
                <c:ptCount val="40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14340.477999999999</c:v>
                </c:pt>
                <c:pt idx="28">
                  <c:v>13881.805</c:v>
                </c:pt>
                <c:pt idx="29">
                  <c:v>14408.177</c:v>
                </c:pt>
                <c:pt idx="30">
                  <c:v>16289.603999999999</c:v>
                </c:pt>
                <c:pt idx="31">
                  <c:v>16054.540999999999</c:v>
                </c:pt>
                <c:pt idx="32">
                  <c:v>13411.941000000001</c:v>
                </c:pt>
                <c:pt idx="33">
                  <c:v>13160.733</c:v>
                </c:pt>
                <c:pt idx="34">
                  <c:v>11892.248</c:v>
                </c:pt>
                <c:pt idx="35">
                  <c:v>13723.92</c:v>
                </c:pt>
                <c:pt idx="36">
                  <c:v>15057.259</c:v>
                </c:pt>
                <c:pt idx="37">
                  <c:v>10309.36</c:v>
                </c:pt>
                <c:pt idx="38">
                  <c:v>13953.181</c:v>
                </c:pt>
                <c:pt idx="39">
                  <c:v>12325.602999999999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'!$AX$2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layout>
                <c:manualLayout>
                  <c:x val="-4.8188297165257299E-2"/>
                  <c:y val="2.7500475484042757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78885217905E-2"/>
                  <c:y val="3.452698847426680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0264892951227676E-2"/>
                  <c:y val="4.40929666400395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084471421345473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4.1729893778452203E-2"/>
                  <c:y val="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4026302478502782E-2"/>
                  <c:y val="3.420752565564424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2878098128477494E-2"/>
                  <c:y val="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5.0581689428425983E-3"/>
                  <c:y val="-9.5020904599011774E-3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9084471421345473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2761760242792108E-2"/>
                  <c:y val="3.9908779931584946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3.6671724835609508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3.7162152328001512E-2"/>
                  <c:y val="8.460877172962075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4.9291435613062233E-3"/>
                  <c:y val="3.86471908402754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'!$BC$3:$BC$42</c:f>
              <c:strCache>
                <c:ptCount val="40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</c:strCache>
            </c:strRef>
          </c:cat>
          <c:val>
            <c:numRef>
              <c:f>'附圖1 '!$BA$3:$BA$42</c:f>
              <c:numCache>
                <c:formatCode>#,##0_);[Red]\(#,##0\)</c:formatCode>
                <c:ptCount val="40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13514.628000000001</c:v>
                </c:pt>
                <c:pt idx="28">
                  <c:v>12778.061</c:v>
                </c:pt>
                <c:pt idx="29">
                  <c:v>13369.029</c:v>
                </c:pt>
                <c:pt idx="30">
                  <c:v>15260.742</c:v>
                </c:pt>
                <c:pt idx="31">
                  <c:v>14640.31</c:v>
                </c:pt>
                <c:pt idx="32">
                  <c:v>12407.145</c:v>
                </c:pt>
                <c:pt idx="33">
                  <c:v>12085.445</c:v>
                </c:pt>
                <c:pt idx="34">
                  <c:v>10928.33</c:v>
                </c:pt>
                <c:pt idx="35">
                  <c:v>12592.200999999999</c:v>
                </c:pt>
                <c:pt idx="36">
                  <c:v>13383.339</c:v>
                </c:pt>
                <c:pt idx="37">
                  <c:v>9413.5869999999995</c:v>
                </c:pt>
                <c:pt idx="38">
                  <c:v>12408.257</c:v>
                </c:pt>
                <c:pt idx="39">
                  <c:v>11245.394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'!$AY$2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0"/>
              <c:layout>
                <c:manualLayout>
                  <c:x val="-1.643904906423874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8968133535660091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023267577137076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1497218007081438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0232675771370764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402630247850268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2.1497218007081438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2.0232675771370764E-2"/>
                  <c:y val="-1.710376282782212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7703591299949417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2.0948860135551448E-2"/>
                  <c:y val="-3.8647342995169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'!$BC$3:$BC$42</c:f>
              <c:strCache>
                <c:ptCount val="40"/>
                <c:pt idx="0">
                  <c:v>102/1</c:v>
                </c:pt>
                <c:pt idx="3">
                  <c:v>102/4</c:v>
                </c:pt>
                <c:pt idx="6">
                  <c:v>102/7</c:v>
                </c:pt>
                <c:pt idx="9">
                  <c:v>102/10</c:v>
                </c:pt>
                <c:pt idx="12">
                  <c:v>103/1</c:v>
                </c:pt>
                <c:pt idx="15">
                  <c:v>103/4</c:v>
                </c:pt>
                <c:pt idx="18">
                  <c:v>103/7</c:v>
                </c:pt>
                <c:pt idx="21">
                  <c:v>103/10</c:v>
                </c:pt>
                <c:pt idx="24">
                  <c:v>104/1</c:v>
                </c:pt>
                <c:pt idx="27">
                  <c:v>104/4</c:v>
                </c:pt>
                <c:pt idx="30">
                  <c:v>104/7</c:v>
                </c:pt>
                <c:pt idx="33">
                  <c:v>104/10</c:v>
                </c:pt>
                <c:pt idx="36">
                  <c:v>105/1</c:v>
                </c:pt>
                <c:pt idx="39">
                  <c:v>105/4</c:v>
                </c:pt>
              </c:strCache>
            </c:strRef>
          </c:cat>
          <c:val>
            <c:numRef>
              <c:f>'附圖1 '!$BB$3:$BB$42</c:f>
              <c:numCache>
                <c:formatCode>#,##0_);[Red]\(#,##0\)</c:formatCode>
                <c:ptCount val="40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475.40300000000002</c:v>
                </c:pt>
                <c:pt idx="28">
                  <c:v>761.50800000000004</c:v>
                </c:pt>
                <c:pt idx="29">
                  <c:v>610.36199999999997</c:v>
                </c:pt>
                <c:pt idx="30">
                  <c:v>612.32100000000003</c:v>
                </c:pt>
                <c:pt idx="31">
                  <c:v>964.87599999999998</c:v>
                </c:pt>
                <c:pt idx="32">
                  <c:v>563.23900000000003</c:v>
                </c:pt>
                <c:pt idx="33">
                  <c:v>719.44399999999996</c:v>
                </c:pt>
                <c:pt idx="34">
                  <c:v>588.1</c:v>
                </c:pt>
                <c:pt idx="35">
                  <c:v>626.75199999999995</c:v>
                </c:pt>
                <c:pt idx="36">
                  <c:v>1113.615</c:v>
                </c:pt>
                <c:pt idx="37">
                  <c:v>674.68499999999995</c:v>
                </c:pt>
                <c:pt idx="38">
                  <c:v>1138.152</c:v>
                </c:pt>
                <c:pt idx="39">
                  <c:v>716.53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50784"/>
        <c:axId val="49752320"/>
      </c:lineChart>
      <c:catAx>
        <c:axId val="4975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49752320"/>
        <c:crossesAt val="0"/>
        <c:auto val="1"/>
        <c:lblAlgn val="ctr"/>
        <c:lblOffset val="100"/>
        <c:tickMarkSkip val="1"/>
        <c:noMultiLvlLbl val="1"/>
      </c:catAx>
      <c:valAx>
        <c:axId val="4975232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9609722697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49750784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96487985212571"/>
          <c:y val="1.0144927536231883E-2"/>
          <c:w val="0.6756007393715342"/>
          <c:h val="4.7826086956521741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3153381208059653E-2"/>
                  <c:y val="-0.28152706127251337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51.98%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337241474257342E-2"/>
                  <c:y val="0.40656439496787039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48.02% 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附圖2!$AM$3:$AM$4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附圖2!$AN$3:$AN$4</c:f>
              <c:numCache>
                <c:formatCode>0.00_ </c:formatCode>
                <c:ptCount val="2"/>
                <c:pt idx="0">
                  <c:v>51.975826253693228</c:v>
                </c:pt>
                <c:pt idx="1">
                  <c:v>48.024173746306772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39071409177302"/>
          <c:y val="9.0821147356580423E-2"/>
          <c:w val="0.64080477871300578"/>
          <c:h val="0.84469720830350759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4.142673545117205E-2"/>
                  <c:y val="-0.178228093642410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71.95 %</a:t>
                    </a: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354154556183824"/>
                  <c:y val="0.29424660627099031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28.05 %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附圖2!$AP$3:$AP$4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附圖2!$AQ$3:$AQ$4</c:f>
              <c:numCache>
                <c:formatCode>0.00_ </c:formatCode>
                <c:ptCount val="2"/>
                <c:pt idx="0">
                  <c:v>71.948642458317536</c:v>
                </c:pt>
                <c:pt idx="1">
                  <c:v>28.051357541682464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133350</xdr:rowOff>
    </xdr:from>
    <xdr:to>
      <xdr:col>13</xdr:col>
      <xdr:colOff>647700</xdr:colOff>
      <xdr:row>28</xdr:row>
      <xdr:rowOff>19050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457200</xdr:colOff>
      <xdr:row>24</xdr:row>
      <xdr:rowOff>66675</xdr:rowOff>
    </xdr:from>
    <xdr:to>
      <xdr:col>8</xdr:col>
      <xdr:colOff>190500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0.80541</cdr:x>
      <cdr:y>0.61853</cdr:y>
    </cdr:from>
    <cdr:to>
      <cdr:x>0.80541</cdr:x>
      <cdr:y>0.85991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533900" y="2733675"/>
          <a:ext cx="0" cy="10668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0.14552</cdr:x>
      <cdr:y>0.18966</cdr:y>
    </cdr:from>
    <cdr:to>
      <cdr:x>0.22335</cdr:x>
      <cdr:y>0.29526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819150" y="838200"/>
          <a:ext cx="438150" cy="4667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0.14094</cdr:x>
      <cdr:y>0.27097</cdr:y>
    </cdr:from>
    <cdr:to>
      <cdr:x>0.22819</cdr:x>
      <cdr:y>0.33118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800100" y="1200150"/>
          <a:ext cx="495300" cy="26670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0.80537</cdr:x>
      <cdr:y>0.67957</cdr:y>
    </cdr:from>
    <cdr:to>
      <cdr:x>0.80705</cdr:x>
      <cdr:y>0.82366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572000" y="3009900"/>
          <a:ext cx="9525" cy="63817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504&#34893;&#20132;&#26376;&#22577;&#20316;&#26989;&#27284;%20(&#28034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封面"/>
      <sheetName val="表1彙總表(值) "/>
      <sheetName val="彙總表2(比較)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5銀行別 (排序)"/>
      <sheetName val="表6NDF，保證金"/>
      <sheetName val="表7銀行別NDF"/>
      <sheetName val="T7-S"/>
      <sheetName val="表7銀行別NDF (排序)"/>
      <sheetName val="表310501銀行別增減"/>
      <sheetName val="工作表3"/>
      <sheetName val="選擇權趨勢圖"/>
      <sheetName val="工作表1"/>
      <sheetName val="人民幣  七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E7">
            <v>5.82</v>
          </cell>
        </row>
        <row r="18">
          <cell r="E18">
            <v>91.23</v>
          </cell>
        </row>
        <row r="30">
          <cell r="E30">
            <v>2.66</v>
          </cell>
        </row>
        <row r="33">
          <cell r="E33">
            <v>0.27</v>
          </cell>
        </row>
        <row r="37">
          <cell r="E37">
            <v>0.02</v>
          </cell>
        </row>
        <row r="59">
          <cell r="C59">
            <v>48.024173746306772</v>
          </cell>
          <cell r="D59">
            <v>51.975826253693228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50">
          <cell r="O50">
            <v>71.948642458317536</v>
          </cell>
        </row>
        <row r="86">
          <cell r="O86">
            <v>28.051357541682464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="90" zoomScaleNormal="85" zoomScaleSheetLayoutView="90" zoomScalePageLayoutView="85" workbookViewId="0">
      <selection activeCell="A5" sqref="A5"/>
    </sheetView>
  </sheetViews>
  <sheetFormatPr defaultColWidth="8.90625" defaultRowHeight="16.2"/>
  <cols>
    <col min="1" max="1" width="48.453125" style="114" customWidth="1"/>
    <col min="2" max="2" width="17.36328125" style="115" customWidth="1"/>
    <col min="3" max="3" width="20.1796875" style="115" customWidth="1"/>
    <col min="4" max="4" width="18.08984375" style="115" customWidth="1"/>
    <col min="5" max="5" width="16.81640625" style="179" customWidth="1"/>
    <col min="6" max="16384" width="8.90625" style="113"/>
  </cols>
  <sheetData>
    <row r="1" spans="1:5" ht="30.6">
      <c r="A1" s="185" t="s">
        <v>174</v>
      </c>
      <c r="B1" s="185"/>
      <c r="C1" s="185"/>
      <c r="D1" s="185"/>
      <c r="E1" s="185"/>
    </row>
    <row r="2" spans="1:5" ht="31.2" customHeight="1">
      <c r="A2" s="186" t="s">
        <v>216</v>
      </c>
      <c r="B2" s="186"/>
      <c r="C2" s="186"/>
      <c r="D2" s="186"/>
      <c r="E2" s="186"/>
    </row>
    <row r="3" spans="1:5" ht="19.8">
      <c r="A3" s="187" t="s">
        <v>175</v>
      </c>
      <c r="B3" s="187"/>
      <c r="C3" s="187"/>
      <c r="D3" s="187"/>
      <c r="E3" s="187"/>
    </row>
    <row r="4" spans="1:5" ht="18" thickBot="1">
      <c r="D4" s="188" t="s">
        <v>176</v>
      </c>
      <c r="E4" s="188"/>
    </row>
    <row r="5" spans="1:5" s="121" customFormat="1" ht="39" customHeight="1">
      <c r="A5" s="116" t="s">
        <v>177</v>
      </c>
      <c r="B5" s="117" t="s">
        <v>178</v>
      </c>
      <c r="C5" s="118"/>
      <c r="D5" s="119"/>
      <c r="E5" s="120"/>
    </row>
    <row r="6" spans="1:5" s="121" customFormat="1" ht="24.75" customHeight="1" thickBot="1">
      <c r="A6" s="122"/>
      <c r="B6" s="123" t="s">
        <v>179</v>
      </c>
      <c r="C6" s="124" t="s">
        <v>0</v>
      </c>
      <c r="D6" s="124" t="s">
        <v>1</v>
      </c>
      <c r="E6" s="125" t="s">
        <v>180</v>
      </c>
    </row>
    <row r="7" spans="1:5" s="121" customFormat="1" ht="28.2" customHeight="1" thickBot="1">
      <c r="A7" s="126" t="s">
        <v>181</v>
      </c>
      <c r="B7" s="127">
        <v>237717</v>
      </c>
      <c r="C7" s="128">
        <v>478813</v>
      </c>
      <c r="D7" s="129">
        <v>716530</v>
      </c>
      <c r="E7" s="130">
        <v>5.82</v>
      </c>
    </row>
    <row r="8" spans="1:5" s="121" customFormat="1" ht="28.2" customHeight="1">
      <c r="A8" s="131" t="s">
        <v>182</v>
      </c>
      <c r="B8" s="132">
        <v>237717</v>
      </c>
      <c r="C8" s="132">
        <v>132757</v>
      </c>
      <c r="D8" s="132">
        <v>370474</v>
      </c>
      <c r="E8" s="133">
        <v>3.01</v>
      </c>
    </row>
    <row r="9" spans="1:5" s="121" customFormat="1" ht="24" hidden="1" customHeight="1">
      <c r="A9" s="131" t="s">
        <v>3</v>
      </c>
      <c r="B9" s="132">
        <v>0</v>
      </c>
      <c r="C9" s="132">
        <v>0</v>
      </c>
      <c r="D9" s="132">
        <v>0</v>
      </c>
      <c r="E9" s="134">
        <v>0</v>
      </c>
    </row>
    <row r="10" spans="1:5" s="121" customFormat="1" ht="24" hidden="1" customHeight="1">
      <c r="A10" s="131" t="s">
        <v>4</v>
      </c>
      <c r="B10" s="132">
        <v>230447</v>
      </c>
      <c r="C10" s="132">
        <v>107065</v>
      </c>
      <c r="D10" s="132">
        <v>337512</v>
      </c>
      <c r="E10" s="135">
        <v>2.74</v>
      </c>
    </row>
    <row r="11" spans="1:5" s="121" customFormat="1" ht="24" hidden="1" customHeight="1">
      <c r="A11" s="131" t="s">
        <v>5</v>
      </c>
      <c r="B11" s="132">
        <v>2581</v>
      </c>
      <c r="C11" s="132">
        <v>1845</v>
      </c>
      <c r="D11" s="132">
        <v>4426</v>
      </c>
      <c r="E11" s="135">
        <v>0.04</v>
      </c>
    </row>
    <row r="12" spans="1:5" s="121" customFormat="1" ht="24" hidden="1" customHeight="1">
      <c r="A12" s="131" t="s">
        <v>6</v>
      </c>
      <c r="B12" s="132">
        <v>4689</v>
      </c>
      <c r="C12" s="132">
        <v>23847</v>
      </c>
      <c r="D12" s="132">
        <v>28536</v>
      </c>
      <c r="E12" s="135">
        <v>0.23</v>
      </c>
    </row>
    <row r="13" spans="1:5" s="121" customFormat="1" ht="25.2" customHeight="1" thickBot="1">
      <c r="A13" s="131" t="s">
        <v>183</v>
      </c>
      <c r="B13" s="132">
        <v>0</v>
      </c>
      <c r="C13" s="132">
        <v>346056</v>
      </c>
      <c r="D13" s="132">
        <v>346056</v>
      </c>
      <c r="E13" s="135">
        <v>2.81</v>
      </c>
    </row>
    <row r="14" spans="1:5" s="121" customFormat="1" ht="24" hidden="1" customHeight="1">
      <c r="A14" s="131" t="s">
        <v>184</v>
      </c>
      <c r="B14" s="132">
        <v>0</v>
      </c>
      <c r="C14" s="132">
        <v>176463</v>
      </c>
      <c r="D14" s="132">
        <v>176463</v>
      </c>
      <c r="E14" s="135">
        <v>1.43</v>
      </c>
    </row>
    <row r="15" spans="1:5" s="121" customFormat="1" ht="24" hidden="1" customHeight="1">
      <c r="A15" s="131" t="s">
        <v>185</v>
      </c>
      <c r="B15" s="132">
        <v>0</v>
      </c>
      <c r="C15" s="132">
        <v>168434</v>
      </c>
      <c r="D15" s="132">
        <v>168434</v>
      </c>
      <c r="E15" s="135">
        <v>1.37</v>
      </c>
    </row>
    <row r="16" spans="1:5" s="121" customFormat="1" ht="24" hidden="1" customHeight="1">
      <c r="A16" s="131" t="s">
        <v>186</v>
      </c>
      <c r="B16" s="132">
        <v>0</v>
      </c>
      <c r="C16" s="132">
        <v>1159</v>
      </c>
      <c r="D16" s="132">
        <v>1159</v>
      </c>
      <c r="E16" s="135">
        <v>0.01</v>
      </c>
    </row>
    <row r="17" spans="1:5" s="121" customFormat="1" ht="24" hidden="1" customHeight="1">
      <c r="A17" s="136" t="s">
        <v>187</v>
      </c>
      <c r="B17" s="137">
        <v>0</v>
      </c>
      <c r="C17" s="137">
        <v>0</v>
      </c>
      <c r="D17" s="137">
        <v>0</v>
      </c>
      <c r="E17" s="134">
        <v>0</v>
      </c>
    </row>
    <row r="18" spans="1:5" s="121" customFormat="1" ht="30" customHeight="1" thickBot="1">
      <c r="A18" s="138" t="s">
        <v>188</v>
      </c>
      <c r="B18" s="127">
        <v>5359352</v>
      </c>
      <c r="C18" s="128">
        <v>5886042</v>
      </c>
      <c r="D18" s="129">
        <v>11245394</v>
      </c>
      <c r="E18" s="130">
        <v>91.23</v>
      </c>
    </row>
    <row r="19" spans="1:5" s="121" customFormat="1" ht="30" customHeight="1">
      <c r="A19" s="139" t="s">
        <v>9</v>
      </c>
      <c r="B19" s="132">
        <v>5348232</v>
      </c>
      <c r="C19" s="132">
        <v>5854872</v>
      </c>
      <c r="D19" s="132">
        <v>11203104</v>
      </c>
      <c r="E19" s="135">
        <v>90.89</v>
      </c>
    </row>
    <row r="20" spans="1:5" s="121" customFormat="1" ht="24" hidden="1" customHeight="1">
      <c r="A20" s="131" t="s">
        <v>189</v>
      </c>
      <c r="B20" s="132">
        <v>240664</v>
      </c>
      <c r="C20" s="132">
        <v>1020949</v>
      </c>
      <c r="D20" s="132">
        <v>1261613</v>
      </c>
      <c r="E20" s="135">
        <v>10.24</v>
      </c>
    </row>
    <row r="21" spans="1:5" s="121" customFormat="1" ht="24" hidden="1" customHeight="1">
      <c r="A21" s="131" t="s">
        <v>10</v>
      </c>
      <c r="B21" s="132">
        <v>4965439</v>
      </c>
      <c r="C21" s="132">
        <v>4028826</v>
      </c>
      <c r="D21" s="132">
        <v>8994265</v>
      </c>
      <c r="E21" s="135">
        <v>72.97</v>
      </c>
    </row>
    <row r="22" spans="1:5" s="121" customFormat="1" ht="24" hidden="1" customHeight="1">
      <c r="A22" s="131" t="s">
        <v>11</v>
      </c>
      <c r="B22" s="132">
        <v>82659</v>
      </c>
      <c r="C22" s="132">
        <v>95145</v>
      </c>
      <c r="D22" s="132">
        <v>177804</v>
      </c>
      <c r="E22" s="135">
        <v>1.44</v>
      </c>
    </row>
    <row r="23" spans="1:5" s="121" customFormat="1" ht="24" hidden="1" customHeight="1">
      <c r="A23" s="131" t="s">
        <v>12</v>
      </c>
      <c r="B23" s="132">
        <v>31322</v>
      </c>
      <c r="C23" s="132">
        <v>355664</v>
      </c>
      <c r="D23" s="132">
        <v>386986</v>
      </c>
      <c r="E23" s="135">
        <v>3.14</v>
      </c>
    </row>
    <row r="24" spans="1:5" s="121" customFormat="1" ht="24" hidden="1" customHeight="1">
      <c r="A24" s="131" t="s">
        <v>13</v>
      </c>
      <c r="B24" s="132">
        <v>28148</v>
      </c>
      <c r="C24" s="132">
        <v>354288</v>
      </c>
      <c r="D24" s="132">
        <v>382436</v>
      </c>
      <c r="E24" s="135">
        <v>3.1</v>
      </c>
    </row>
    <row r="25" spans="1:5" s="121" customFormat="1" ht="26.4" customHeight="1" thickBot="1">
      <c r="A25" s="131" t="s">
        <v>14</v>
      </c>
      <c r="B25" s="132">
        <v>11120</v>
      </c>
      <c r="C25" s="132">
        <v>31170</v>
      </c>
      <c r="D25" s="132">
        <v>42290</v>
      </c>
      <c r="E25" s="135">
        <v>0.34</v>
      </c>
    </row>
    <row r="26" spans="1:5" s="121" customFormat="1" ht="24" hidden="1" customHeight="1">
      <c r="A26" s="131" t="s">
        <v>184</v>
      </c>
      <c r="B26" s="132">
        <v>5315</v>
      </c>
      <c r="C26" s="132">
        <v>15584</v>
      </c>
      <c r="D26" s="132">
        <v>20899</v>
      </c>
      <c r="E26" s="135">
        <v>0.17</v>
      </c>
    </row>
    <row r="27" spans="1:5" s="121" customFormat="1" ht="24" hidden="1" customHeight="1">
      <c r="A27" s="131" t="s">
        <v>190</v>
      </c>
      <c r="B27" s="132">
        <v>5805</v>
      </c>
      <c r="C27" s="132">
        <v>15586</v>
      </c>
      <c r="D27" s="132">
        <v>21391</v>
      </c>
      <c r="E27" s="135">
        <v>0.17</v>
      </c>
    </row>
    <row r="28" spans="1:5" s="121" customFormat="1" ht="24" hidden="1" customHeight="1">
      <c r="A28" s="131" t="s">
        <v>5</v>
      </c>
      <c r="B28" s="132">
        <v>0</v>
      </c>
      <c r="C28" s="132">
        <v>0</v>
      </c>
      <c r="D28" s="132">
        <v>0</v>
      </c>
      <c r="E28" s="140">
        <v>0</v>
      </c>
    </row>
    <row r="29" spans="1:5" s="121" customFormat="1" ht="24" hidden="1" customHeight="1">
      <c r="A29" s="136" t="s">
        <v>6</v>
      </c>
      <c r="B29" s="137">
        <v>0</v>
      </c>
      <c r="C29" s="137">
        <v>0</v>
      </c>
      <c r="D29" s="137">
        <v>0</v>
      </c>
      <c r="E29" s="140">
        <v>0</v>
      </c>
    </row>
    <row r="30" spans="1:5" s="121" customFormat="1" ht="30" customHeight="1" thickBot="1">
      <c r="A30" s="138" t="s">
        <v>191</v>
      </c>
      <c r="B30" s="129">
        <v>321492</v>
      </c>
      <c r="C30" s="129">
        <v>6098</v>
      </c>
      <c r="D30" s="129">
        <v>327590</v>
      </c>
      <c r="E30" s="130">
        <v>2.66</v>
      </c>
    </row>
    <row r="31" spans="1:5" s="121" customFormat="1" ht="30" customHeight="1">
      <c r="A31" s="141" t="s">
        <v>182</v>
      </c>
      <c r="B31" s="132">
        <v>77</v>
      </c>
      <c r="C31" s="132">
        <v>176</v>
      </c>
      <c r="D31" s="132">
        <v>253</v>
      </c>
      <c r="E31" s="140">
        <v>0</v>
      </c>
    </row>
    <row r="32" spans="1:5" s="121" customFormat="1" ht="30" customHeight="1" thickBot="1">
      <c r="A32" s="136" t="s">
        <v>183</v>
      </c>
      <c r="B32" s="137">
        <v>321415</v>
      </c>
      <c r="C32" s="137">
        <v>5922</v>
      </c>
      <c r="D32" s="137">
        <v>327337</v>
      </c>
      <c r="E32" s="135">
        <v>2.66</v>
      </c>
    </row>
    <row r="33" spans="1:5" s="121" customFormat="1" ht="30" customHeight="1" thickBot="1">
      <c r="A33" s="138" t="s">
        <v>192</v>
      </c>
      <c r="B33" s="129">
        <v>708</v>
      </c>
      <c r="C33" s="129">
        <v>32590</v>
      </c>
      <c r="D33" s="129">
        <v>33298</v>
      </c>
      <c r="E33" s="130">
        <v>0.27</v>
      </c>
    </row>
    <row r="34" spans="1:5" s="121" customFormat="1" ht="30" customHeight="1">
      <c r="A34" s="141" t="s">
        <v>182</v>
      </c>
      <c r="B34" s="132">
        <v>0</v>
      </c>
      <c r="C34" s="132">
        <v>9906</v>
      </c>
      <c r="D34" s="132">
        <v>9906</v>
      </c>
      <c r="E34" s="135">
        <v>0.08</v>
      </c>
    </row>
    <row r="35" spans="1:5" s="121" customFormat="1" ht="30" customHeight="1" thickBot="1">
      <c r="A35" s="136" t="s">
        <v>183</v>
      </c>
      <c r="B35" s="137">
        <v>708</v>
      </c>
      <c r="C35" s="137">
        <v>22684</v>
      </c>
      <c r="D35" s="137">
        <v>23392</v>
      </c>
      <c r="E35" s="135">
        <v>0.19</v>
      </c>
    </row>
    <row r="36" spans="1:5" s="121" customFormat="1" ht="30" customHeight="1" thickBot="1">
      <c r="A36" s="142" t="s">
        <v>193</v>
      </c>
      <c r="B36" s="129">
        <v>5919269</v>
      </c>
      <c r="C36" s="129">
        <v>6403543</v>
      </c>
      <c r="D36" s="129">
        <v>12322812</v>
      </c>
      <c r="E36" s="130">
        <v>99.98</v>
      </c>
    </row>
    <row r="37" spans="1:5" s="121" customFormat="1" ht="30" customHeight="1" thickBot="1">
      <c r="A37" s="143" t="s">
        <v>15</v>
      </c>
      <c r="B37" s="129">
        <v>0</v>
      </c>
      <c r="C37" s="129">
        <v>2791</v>
      </c>
      <c r="D37" s="129">
        <v>2791</v>
      </c>
      <c r="E37" s="144">
        <v>0.02</v>
      </c>
    </row>
    <row r="38" spans="1:5" s="121" customFormat="1" ht="24" hidden="1" customHeight="1">
      <c r="A38" s="145" t="s">
        <v>194</v>
      </c>
      <c r="B38" s="132">
        <v>0</v>
      </c>
      <c r="C38" s="132">
        <v>2791</v>
      </c>
      <c r="D38" s="132">
        <v>2791</v>
      </c>
      <c r="E38" s="146">
        <v>0.02</v>
      </c>
    </row>
    <row r="39" spans="1:5" s="121" customFormat="1" ht="24" hidden="1" customHeight="1">
      <c r="A39" s="147" t="s">
        <v>195</v>
      </c>
      <c r="B39" s="132">
        <v>0</v>
      </c>
      <c r="C39" s="132">
        <v>0</v>
      </c>
      <c r="D39" s="132">
        <v>0</v>
      </c>
      <c r="E39" s="140">
        <v>0</v>
      </c>
    </row>
    <row r="40" spans="1:5" s="121" customFormat="1" ht="24" hidden="1" customHeight="1">
      <c r="A40" s="131" t="s">
        <v>196</v>
      </c>
      <c r="B40" s="132">
        <v>0</v>
      </c>
      <c r="C40" s="132">
        <v>0</v>
      </c>
      <c r="D40" s="132">
        <v>0</v>
      </c>
      <c r="E40" s="140">
        <v>0</v>
      </c>
    </row>
    <row r="41" spans="1:5" s="121" customFormat="1" ht="24" hidden="1" customHeight="1">
      <c r="A41" s="148" t="s">
        <v>197</v>
      </c>
      <c r="B41" s="137">
        <v>0</v>
      </c>
      <c r="C41" s="137">
        <v>0</v>
      </c>
      <c r="D41" s="137">
        <v>0</v>
      </c>
      <c r="E41" s="140">
        <v>0</v>
      </c>
    </row>
    <row r="42" spans="1:5" s="121" customFormat="1" ht="30" customHeight="1" thickBot="1">
      <c r="A42" s="143" t="s">
        <v>198</v>
      </c>
      <c r="B42" s="149">
        <v>0</v>
      </c>
      <c r="C42" s="149">
        <v>0</v>
      </c>
      <c r="D42" s="149">
        <v>0</v>
      </c>
      <c r="E42" s="150">
        <v>0</v>
      </c>
    </row>
    <row r="43" spans="1:5" s="121" customFormat="1" ht="24" hidden="1" customHeight="1">
      <c r="A43" s="151" t="s">
        <v>199</v>
      </c>
      <c r="B43" s="132">
        <v>0</v>
      </c>
      <c r="C43" s="132">
        <v>0</v>
      </c>
      <c r="D43" s="132">
        <v>0</v>
      </c>
      <c r="E43" s="140">
        <v>0</v>
      </c>
    </row>
    <row r="44" spans="1:5" s="121" customFormat="1" ht="24" hidden="1" customHeight="1">
      <c r="A44" s="152" t="s">
        <v>200</v>
      </c>
      <c r="B44" s="153">
        <v>0</v>
      </c>
      <c r="C44" s="153">
        <v>0</v>
      </c>
      <c r="D44" s="153">
        <v>0</v>
      </c>
      <c r="E44" s="140">
        <v>0</v>
      </c>
    </row>
    <row r="45" spans="1:5" s="121" customFormat="1" ht="24" hidden="1" customHeight="1">
      <c r="A45" s="154" t="s">
        <v>201</v>
      </c>
      <c r="B45" s="155">
        <v>0</v>
      </c>
      <c r="C45" s="155">
        <v>0</v>
      </c>
      <c r="D45" s="155">
        <v>0</v>
      </c>
      <c r="E45" s="140">
        <v>0</v>
      </c>
    </row>
    <row r="46" spans="1:5" s="121" customFormat="1" ht="30" customHeight="1" thickBot="1">
      <c r="A46" s="142" t="s">
        <v>16</v>
      </c>
      <c r="B46" s="129">
        <v>5919269</v>
      </c>
      <c r="C46" s="129">
        <v>6406334</v>
      </c>
      <c r="D46" s="129">
        <v>12325603</v>
      </c>
      <c r="E46" s="130">
        <v>100</v>
      </c>
    </row>
    <row r="47" spans="1:5" ht="21" customHeight="1">
      <c r="A47" s="114" t="s">
        <v>202</v>
      </c>
      <c r="B47" s="156"/>
      <c r="C47" s="156"/>
      <c r="D47" s="156"/>
      <c r="E47" s="157"/>
    </row>
    <row r="48" spans="1:5" ht="15.6" customHeight="1">
      <c r="A48" s="158" t="s">
        <v>203</v>
      </c>
      <c r="B48" s="158"/>
      <c r="C48" s="158"/>
      <c r="D48" s="158"/>
      <c r="E48" s="158"/>
    </row>
    <row r="49" spans="1:5" ht="19.95" customHeight="1">
      <c r="A49" s="158" t="s">
        <v>204</v>
      </c>
      <c r="B49" s="158"/>
      <c r="C49" s="158"/>
      <c r="D49" s="158"/>
      <c r="E49" s="158"/>
    </row>
    <row r="50" spans="1:5">
      <c r="A50" s="158"/>
      <c r="B50" s="158"/>
      <c r="C50" s="158"/>
      <c r="D50" s="158"/>
      <c r="E50" s="158"/>
    </row>
    <row r="51" spans="1:5">
      <c r="A51" s="158"/>
      <c r="B51" s="158"/>
      <c r="C51" s="158"/>
      <c r="D51" s="158"/>
      <c r="E51" s="158"/>
    </row>
    <row r="52" spans="1:5">
      <c r="A52" s="158"/>
      <c r="B52" s="158"/>
      <c r="C52" s="158"/>
      <c r="D52" s="158"/>
      <c r="E52" s="158"/>
    </row>
    <row r="53" spans="1:5">
      <c r="A53" s="158"/>
      <c r="B53" s="158"/>
      <c r="C53" s="158"/>
      <c r="D53" s="158"/>
      <c r="E53" s="158"/>
    </row>
    <row r="54" spans="1:5">
      <c r="A54" s="113"/>
      <c r="B54" s="158"/>
      <c r="C54" s="158"/>
      <c r="D54" s="158"/>
      <c r="E54" s="158"/>
    </row>
    <row r="55" spans="1:5" ht="28.2">
      <c r="A55" s="186" t="s">
        <v>205</v>
      </c>
      <c r="B55" s="186"/>
      <c r="C55" s="186"/>
      <c r="D55" s="186"/>
      <c r="E55" s="186"/>
    </row>
    <row r="56" spans="1:5" ht="28.8" thickBot="1">
      <c r="A56" s="113"/>
      <c r="B56" s="159"/>
      <c r="C56" s="159"/>
      <c r="D56" s="188" t="s">
        <v>206</v>
      </c>
      <c r="E56" s="188"/>
    </row>
    <row r="57" spans="1:5" ht="41.4" customHeight="1">
      <c r="A57" s="180" t="s">
        <v>207</v>
      </c>
      <c r="B57" s="181"/>
      <c r="C57" s="160" t="s">
        <v>179</v>
      </c>
      <c r="D57" s="161" t="s">
        <v>208</v>
      </c>
      <c r="E57" s="162" t="s">
        <v>1</v>
      </c>
    </row>
    <row r="58" spans="1:5" ht="35.4" customHeight="1">
      <c r="A58" s="182" t="s">
        <v>209</v>
      </c>
      <c r="B58" s="163" t="s">
        <v>210</v>
      </c>
      <c r="C58" s="164">
        <f>B46</f>
        <v>5919269</v>
      </c>
      <c r="D58" s="164">
        <f>C46</f>
        <v>6406334</v>
      </c>
      <c r="E58" s="165">
        <f>C58+D58</f>
        <v>12325603</v>
      </c>
    </row>
    <row r="59" spans="1:5" ht="35.4" customHeight="1">
      <c r="A59" s="183"/>
      <c r="B59" s="163" t="s">
        <v>211</v>
      </c>
      <c r="C59" s="166">
        <f>(C58/$E$58)*100</f>
        <v>48.024173746306772</v>
      </c>
      <c r="D59" s="166">
        <f>(D58/$E$58)*100</f>
        <v>51.975826253693228</v>
      </c>
      <c r="E59" s="167">
        <f>(E58/$E$58)*100</f>
        <v>100</v>
      </c>
    </row>
    <row r="60" spans="1:5" ht="35.4" customHeight="1">
      <c r="A60" s="182" t="s">
        <v>17</v>
      </c>
      <c r="B60" s="163" t="s">
        <v>212</v>
      </c>
      <c r="C60" s="164">
        <v>7288484</v>
      </c>
      <c r="D60" s="164">
        <v>6664697</v>
      </c>
      <c r="E60" s="165">
        <v>13953181</v>
      </c>
    </row>
    <row r="61" spans="1:5" ht="35.4" customHeight="1">
      <c r="A61" s="183"/>
      <c r="B61" s="168" t="s">
        <v>211</v>
      </c>
      <c r="C61" s="166">
        <v>52.235285989624877</v>
      </c>
      <c r="D61" s="166">
        <v>47.764714010375123</v>
      </c>
      <c r="E61" s="167">
        <v>100</v>
      </c>
    </row>
    <row r="62" spans="1:5" ht="35.4" customHeight="1">
      <c r="A62" s="182" t="s">
        <v>213</v>
      </c>
      <c r="B62" s="169" t="s">
        <v>214</v>
      </c>
      <c r="C62" s="170">
        <f>C58-C60</f>
        <v>-1369215</v>
      </c>
      <c r="D62" s="170">
        <f>D58-D60</f>
        <v>-258363</v>
      </c>
      <c r="E62" s="171">
        <f>E58-E60</f>
        <v>-1627578</v>
      </c>
    </row>
    <row r="63" spans="1:5" ht="35.4" customHeight="1" thickBot="1">
      <c r="A63" s="184"/>
      <c r="B63" s="172" t="s">
        <v>215</v>
      </c>
      <c r="C63" s="173">
        <f>(C62/C60)*100</f>
        <v>-18.786005429935773</v>
      </c>
      <c r="D63" s="173">
        <f>(D62/D60)*100</f>
        <v>-3.8765903386155438</v>
      </c>
      <c r="E63" s="174">
        <f>(E62/E60)*100</f>
        <v>-11.664565950946956</v>
      </c>
    </row>
    <row r="64" spans="1:5" ht="16.95" customHeight="1">
      <c r="A64" s="113"/>
      <c r="B64" s="175"/>
      <c r="C64" s="175"/>
      <c r="D64" s="175"/>
      <c r="E64" s="175"/>
    </row>
    <row r="65" spans="1:5" ht="32.4" customHeight="1">
      <c r="A65" s="176"/>
      <c r="B65" s="177"/>
      <c r="C65" s="177"/>
      <c r="D65" s="177"/>
      <c r="E65" s="17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J49"/>
  <sheetViews>
    <sheetView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" customWidth="1"/>
    <col min="2" max="2" width="13.6328125" style="8" customWidth="1"/>
    <col min="3" max="3" width="11" style="8" customWidth="1"/>
    <col min="4" max="4" width="13.08984375" style="9" customWidth="1"/>
    <col min="5" max="5" width="10.81640625" style="78" customWidth="1"/>
    <col min="6" max="6" width="13.36328125" style="6" customWidth="1"/>
    <col min="7" max="7" width="10.90625" style="1" customWidth="1"/>
    <col min="8" max="16384" width="8.90625" style="1"/>
  </cols>
  <sheetData>
    <row r="1" spans="1:7" ht="30.6">
      <c r="A1" s="189" t="s">
        <v>18</v>
      </c>
      <c r="B1" s="189"/>
      <c r="C1" s="189"/>
      <c r="D1" s="189"/>
      <c r="E1" s="189"/>
      <c r="F1" s="189"/>
      <c r="G1" s="189"/>
    </row>
    <row r="2" spans="1:7">
      <c r="A2" s="190"/>
      <c r="B2" s="190"/>
      <c r="C2" s="190"/>
      <c r="D2" s="190"/>
      <c r="E2" s="190"/>
      <c r="F2" s="190"/>
      <c r="G2" s="190"/>
    </row>
    <row r="3" spans="1:7">
      <c r="A3" s="2"/>
      <c r="B3" s="3"/>
      <c r="C3" s="3"/>
      <c r="D3" s="4"/>
      <c r="E3" s="5"/>
    </row>
    <row r="4" spans="1:7" ht="16.8" thickBot="1">
      <c r="E4" s="10"/>
      <c r="F4" s="11" t="s">
        <v>19</v>
      </c>
    </row>
    <row r="5" spans="1:7" s="15" customFormat="1" ht="22.2">
      <c r="A5" s="12" t="s">
        <v>20</v>
      </c>
      <c r="B5" s="191" t="s">
        <v>21</v>
      </c>
      <c r="C5" s="192"/>
      <c r="D5" s="191" t="s">
        <v>17</v>
      </c>
      <c r="E5" s="192"/>
      <c r="F5" s="13" t="s">
        <v>22</v>
      </c>
      <c r="G5" s="14"/>
    </row>
    <row r="6" spans="1:7" s="15" customFormat="1" ht="16.8" thickBot="1">
      <c r="A6" s="16"/>
      <c r="B6" s="17" t="s">
        <v>23</v>
      </c>
      <c r="C6" s="18" t="s">
        <v>2</v>
      </c>
      <c r="D6" s="17" t="s">
        <v>23</v>
      </c>
      <c r="E6" s="19" t="s">
        <v>2</v>
      </c>
      <c r="F6" s="20" t="s">
        <v>24</v>
      </c>
      <c r="G6" s="21" t="s">
        <v>25</v>
      </c>
    </row>
    <row r="7" spans="1:7" s="15" customFormat="1" ht="24" customHeight="1" thickBot="1">
      <c r="A7" s="22" t="s">
        <v>26</v>
      </c>
      <c r="B7" s="23">
        <v>716530</v>
      </c>
      <c r="C7" s="24">
        <v>5.82</v>
      </c>
      <c r="D7" s="23">
        <v>1138152</v>
      </c>
      <c r="E7" s="24">
        <v>8.15</v>
      </c>
      <c r="F7" s="25">
        <f t="shared" ref="F7:G46" si="0">B7-D7</f>
        <v>-421622</v>
      </c>
      <c r="G7" s="26">
        <f t="shared" ref="G7:G27" si="1">(F7/D7)*100</f>
        <v>-37.04443694691043</v>
      </c>
    </row>
    <row r="8" spans="1:7" s="15" customFormat="1" ht="24" customHeight="1">
      <c r="A8" s="27" t="s">
        <v>9</v>
      </c>
      <c r="B8" s="28">
        <v>370474</v>
      </c>
      <c r="C8" s="29">
        <v>3.01</v>
      </c>
      <c r="D8" s="28">
        <v>824255</v>
      </c>
      <c r="E8" s="29">
        <v>5.9</v>
      </c>
      <c r="F8" s="30">
        <f t="shared" si="0"/>
        <v>-453781</v>
      </c>
      <c r="G8" s="31">
        <f t="shared" si="1"/>
        <v>-55.053472529738976</v>
      </c>
    </row>
    <row r="9" spans="1:7" s="15" customFormat="1" ht="24" customHeight="1">
      <c r="A9" s="32" t="s">
        <v>3</v>
      </c>
      <c r="B9" s="33">
        <v>0</v>
      </c>
      <c r="C9" s="34">
        <v>0</v>
      </c>
      <c r="D9" s="33">
        <v>500</v>
      </c>
      <c r="E9" s="34">
        <v>0</v>
      </c>
      <c r="F9" s="35">
        <f t="shared" si="0"/>
        <v>-500</v>
      </c>
      <c r="G9" s="36">
        <v>0</v>
      </c>
    </row>
    <row r="10" spans="1:7" s="15" customFormat="1" ht="24" customHeight="1">
      <c r="A10" s="32" t="s">
        <v>4</v>
      </c>
      <c r="B10" s="33">
        <v>337512</v>
      </c>
      <c r="C10" s="37">
        <v>2.74</v>
      </c>
      <c r="D10" s="33">
        <v>782053</v>
      </c>
      <c r="E10" s="37">
        <v>5.6</v>
      </c>
      <c r="F10" s="35">
        <f t="shared" si="0"/>
        <v>-444541</v>
      </c>
      <c r="G10" s="38">
        <f t="shared" si="1"/>
        <v>-56.842822673143637</v>
      </c>
    </row>
    <row r="11" spans="1:7" s="15" customFormat="1" ht="24" customHeight="1">
      <c r="A11" s="32" t="s">
        <v>8</v>
      </c>
      <c r="B11" s="33">
        <v>4426</v>
      </c>
      <c r="C11" s="37">
        <v>0.04</v>
      </c>
      <c r="D11" s="33">
        <v>17198</v>
      </c>
      <c r="E11" s="37">
        <v>0.12</v>
      </c>
      <c r="F11" s="35">
        <f t="shared" si="0"/>
        <v>-12772</v>
      </c>
      <c r="G11" s="39">
        <f t="shared" si="1"/>
        <v>-74.264449354576115</v>
      </c>
    </row>
    <row r="12" spans="1:7" s="15" customFormat="1" ht="24" customHeight="1">
      <c r="A12" s="32" t="s">
        <v>6</v>
      </c>
      <c r="B12" s="33">
        <v>28536</v>
      </c>
      <c r="C12" s="37">
        <v>0.23</v>
      </c>
      <c r="D12" s="33">
        <v>24504</v>
      </c>
      <c r="E12" s="37">
        <v>0.18</v>
      </c>
      <c r="F12" s="35">
        <f t="shared" si="0"/>
        <v>4032</v>
      </c>
      <c r="G12" s="38">
        <f t="shared" si="1"/>
        <v>16.454456415279136</v>
      </c>
    </row>
    <row r="13" spans="1:7" s="15" customFormat="1" ht="24" customHeight="1">
      <c r="A13" s="32" t="s">
        <v>7</v>
      </c>
      <c r="B13" s="33">
        <v>346056</v>
      </c>
      <c r="C13" s="37">
        <v>2.81</v>
      </c>
      <c r="D13" s="33">
        <v>313897</v>
      </c>
      <c r="E13" s="37">
        <v>2.25</v>
      </c>
      <c r="F13" s="35">
        <f t="shared" si="0"/>
        <v>32159</v>
      </c>
      <c r="G13" s="38">
        <f t="shared" si="1"/>
        <v>10.245080392612865</v>
      </c>
    </row>
    <row r="14" spans="1:7" s="15" customFormat="1" ht="24" customHeight="1">
      <c r="A14" s="32" t="s">
        <v>27</v>
      </c>
      <c r="B14" s="33">
        <v>176463</v>
      </c>
      <c r="C14" s="37">
        <v>1.43</v>
      </c>
      <c r="D14" s="33">
        <v>155953</v>
      </c>
      <c r="E14" s="37">
        <v>1.1200000000000001</v>
      </c>
      <c r="F14" s="35">
        <f t="shared" si="0"/>
        <v>20510</v>
      </c>
      <c r="G14" s="40">
        <f t="shared" si="1"/>
        <v>13.151398177656088</v>
      </c>
    </row>
    <row r="15" spans="1:7" s="15" customFormat="1" ht="24" customHeight="1">
      <c r="A15" s="32" t="s">
        <v>28</v>
      </c>
      <c r="B15" s="33">
        <v>168434</v>
      </c>
      <c r="C15" s="37">
        <v>1.37</v>
      </c>
      <c r="D15" s="33">
        <v>156794</v>
      </c>
      <c r="E15" s="37">
        <v>1.1200000000000001</v>
      </c>
      <c r="F15" s="35">
        <f t="shared" si="0"/>
        <v>11640</v>
      </c>
      <c r="G15" s="40">
        <f t="shared" si="1"/>
        <v>7.4237534599538249</v>
      </c>
    </row>
    <row r="16" spans="1:7" s="15" customFormat="1" ht="24" customHeight="1">
      <c r="A16" s="32" t="s">
        <v>5</v>
      </c>
      <c r="B16" s="33">
        <v>1159</v>
      </c>
      <c r="C16" s="37">
        <v>0.01</v>
      </c>
      <c r="D16" s="33">
        <v>1150</v>
      </c>
      <c r="E16" s="34">
        <v>0.01</v>
      </c>
      <c r="F16" s="35">
        <f t="shared" si="0"/>
        <v>9</v>
      </c>
      <c r="G16" s="39">
        <f t="shared" si="1"/>
        <v>0.78260869565217395</v>
      </c>
    </row>
    <row r="17" spans="1:7" s="15" customFormat="1" ht="24" customHeight="1" thickBot="1">
      <c r="A17" s="41" t="s">
        <v>6</v>
      </c>
      <c r="B17" s="42">
        <v>0</v>
      </c>
      <c r="C17" s="34">
        <v>0</v>
      </c>
      <c r="D17" s="42">
        <v>0</v>
      </c>
      <c r="E17" s="34">
        <v>0</v>
      </c>
      <c r="F17" s="42">
        <f t="shared" si="0"/>
        <v>0</v>
      </c>
      <c r="G17" s="43">
        <f t="shared" si="0"/>
        <v>0</v>
      </c>
    </row>
    <row r="18" spans="1:7" s="15" customFormat="1" ht="24" customHeight="1" thickBot="1">
      <c r="A18" s="22" t="s">
        <v>29</v>
      </c>
      <c r="B18" s="23">
        <v>11245394</v>
      </c>
      <c r="C18" s="24">
        <v>91.23</v>
      </c>
      <c r="D18" s="23">
        <v>12408257</v>
      </c>
      <c r="E18" s="24">
        <v>88.93</v>
      </c>
      <c r="F18" s="25">
        <f t="shared" si="0"/>
        <v>-1162863</v>
      </c>
      <c r="G18" s="26">
        <f t="shared" si="1"/>
        <v>-9.3716869339505138</v>
      </c>
    </row>
    <row r="19" spans="1:7" s="15" customFormat="1" ht="24" customHeight="1">
      <c r="A19" s="27" t="s">
        <v>9</v>
      </c>
      <c r="B19" s="28">
        <v>11203104</v>
      </c>
      <c r="C19" s="29">
        <v>90.89</v>
      </c>
      <c r="D19" s="28">
        <v>12344137</v>
      </c>
      <c r="E19" s="29">
        <v>88.47</v>
      </c>
      <c r="F19" s="44">
        <f t="shared" si="0"/>
        <v>-1141033</v>
      </c>
      <c r="G19" s="38">
        <f t="shared" si="1"/>
        <v>-9.243521843608832</v>
      </c>
    </row>
    <row r="20" spans="1:7" s="15" customFormat="1" ht="24" customHeight="1">
      <c r="A20" s="32" t="s">
        <v>30</v>
      </c>
      <c r="B20" s="33">
        <v>1261613</v>
      </c>
      <c r="C20" s="37">
        <v>10.24</v>
      </c>
      <c r="D20" s="33">
        <v>1437281</v>
      </c>
      <c r="E20" s="37">
        <v>10.3</v>
      </c>
      <c r="F20" s="30">
        <f t="shared" si="0"/>
        <v>-175668</v>
      </c>
      <c r="G20" s="38">
        <f t="shared" si="1"/>
        <v>-12.222244641096626</v>
      </c>
    </row>
    <row r="21" spans="1:7" s="15" customFormat="1" ht="24" customHeight="1">
      <c r="A21" s="32" t="s">
        <v>10</v>
      </c>
      <c r="B21" s="33">
        <v>8994265</v>
      </c>
      <c r="C21" s="37">
        <v>72.97</v>
      </c>
      <c r="D21" s="33">
        <v>9607967</v>
      </c>
      <c r="E21" s="37">
        <v>68.86</v>
      </c>
      <c r="F21" s="35">
        <f t="shared" si="0"/>
        <v>-613702</v>
      </c>
      <c r="G21" s="38">
        <f t="shared" si="1"/>
        <v>-6.387428266562531</v>
      </c>
    </row>
    <row r="22" spans="1:7" s="15" customFormat="1" ht="24" customHeight="1">
      <c r="A22" s="32" t="s">
        <v>11</v>
      </c>
      <c r="B22" s="33">
        <v>177804</v>
      </c>
      <c r="C22" s="37">
        <v>1.44</v>
      </c>
      <c r="D22" s="33">
        <v>143027</v>
      </c>
      <c r="E22" s="37">
        <v>1.02</v>
      </c>
      <c r="F22" s="35">
        <f t="shared" si="0"/>
        <v>34777</v>
      </c>
      <c r="G22" s="38">
        <f t="shared" si="1"/>
        <v>24.31498947751124</v>
      </c>
    </row>
    <row r="23" spans="1:7" s="15" customFormat="1" ht="24" customHeight="1">
      <c r="A23" s="32" t="s">
        <v>12</v>
      </c>
      <c r="B23" s="33">
        <v>386986</v>
      </c>
      <c r="C23" s="37">
        <v>3.14</v>
      </c>
      <c r="D23" s="33">
        <v>587098</v>
      </c>
      <c r="E23" s="37">
        <v>4.21</v>
      </c>
      <c r="F23" s="35">
        <f t="shared" si="0"/>
        <v>-200112</v>
      </c>
      <c r="G23" s="38">
        <f t="shared" si="1"/>
        <v>-34.084939822653112</v>
      </c>
    </row>
    <row r="24" spans="1:7" s="15" customFormat="1" ht="24" customHeight="1">
      <c r="A24" s="32" t="s">
        <v>13</v>
      </c>
      <c r="B24" s="33">
        <v>382436</v>
      </c>
      <c r="C24" s="37">
        <v>3.1</v>
      </c>
      <c r="D24" s="33">
        <v>568764</v>
      </c>
      <c r="E24" s="37">
        <v>4.08</v>
      </c>
      <c r="F24" s="35">
        <f t="shared" si="0"/>
        <v>-186328</v>
      </c>
      <c r="G24" s="38">
        <f t="shared" si="1"/>
        <v>-32.760160629013086</v>
      </c>
    </row>
    <row r="25" spans="1:7" s="15" customFormat="1" ht="24" customHeight="1">
      <c r="A25" s="32" t="s">
        <v>14</v>
      </c>
      <c r="B25" s="33">
        <v>42290</v>
      </c>
      <c r="C25" s="37">
        <v>0.34</v>
      </c>
      <c r="D25" s="33">
        <v>64120</v>
      </c>
      <c r="E25" s="37">
        <v>0.46</v>
      </c>
      <c r="F25" s="35">
        <f t="shared" si="0"/>
        <v>-21830</v>
      </c>
      <c r="G25" s="38">
        <f t="shared" si="1"/>
        <v>-34.045539613225202</v>
      </c>
    </row>
    <row r="26" spans="1:7" s="15" customFormat="1" ht="24" customHeight="1">
      <c r="A26" s="32" t="s">
        <v>27</v>
      </c>
      <c r="B26" s="33">
        <v>20899</v>
      </c>
      <c r="C26" s="37">
        <v>0.17</v>
      </c>
      <c r="D26" s="33">
        <v>32081</v>
      </c>
      <c r="E26" s="37">
        <v>0.23</v>
      </c>
      <c r="F26" s="35">
        <f t="shared" si="0"/>
        <v>-11182</v>
      </c>
      <c r="G26" s="38">
        <f t="shared" si="1"/>
        <v>-34.855521960038658</v>
      </c>
    </row>
    <row r="27" spans="1:7" s="15" customFormat="1" ht="24" customHeight="1">
      <c r="A27" s="32" t="s">
        <v>28</v>
      </c>
      <c r="B27" s="33">
        <v>21391</v>
      </c>
      <c r="C27" s="37">
        <v>0.17</v>
      </c>
      <c r="D27" s="33">
        <v>32039</v>
      </c>
      <c r="E27" s="37">
        <v>0.23</v>
      </c>
      <c r="F27" s="35">
        <f t="shared" si="0"/>
        <v>-10648</v>
      </c>
      <c r="G27" s="38">
        <f t="shared" si="1"/>
        <v>-33.234495458659758</v>
      </c>
    </row>
    <row r="28" spans="1:7" s="15" customFormat="1" ht="24" customHeight="1">
      <c r="A28" s="32" t="s">
        <v>5</v>
      </c>
      <c r="B28" s="33">
        <v>0</v>
      </c>
      <c r="C28" s="45">
        <v>0</v>
      </c>
      <c r="D28" s="33">
        <v>0</v>
      </c>
      <c r="E28" s="45">
        <v>0</v>
      </c>
      <c r="F28" s="35">
        <f t="shared" si="0"/>
        <v>0</v>
      </c>
      <c r="G28" s="46">
        <v>0</v>
      </c>
    </row>
    <row r="29" spans="1:7" s="15" customFormat="1" ht="24" customHeight="1" thickBot="1">
      <c r="A29" s="41" t="s">
        <v>6</v>
      </c>
      <c r="B29" s="47">
        <v>0</v>
      </c>
      <c r="C29" s="48">
        <v>0</v>
      </c>
      <c r="D29" s="47">
        <v>0</v>
      </c>
      <c r="E29" s="48">
        <v>0</v>
      </c>
      <c r="F29" s="49">
        <f t="shared" si="0"/>
        <v>0</v>
      </c>
      <c r="G29" s="50">
        <v>0</v>
      </c>
    </row>
    <row r="30" spans="1:7" s="15" customFormat="1" ht="24" customHeight="1" thickBot="1">
      <c r="A30" s="22" t="s">
        <v>31</v>
      </c>
      <c r="B30" s="23">
        <v>327590</v>
      </c>
      <c r="C30" s="24">
        <v>2.66</v>
      </c>
      <c r="D30" s="23">
        <v>384872</v>
      </c>
      <c r="E30" s="24">
        <v>2.76</v>
      </c>
      <c r="F30" s="25">
        <f t="shared" si="0"/>
        <v>-57282</v>
      </c>
      <c r="G30" s="26">
        <f t="shared" ref="G30:G38" si="2">(F30/D30)*100</f>
        <v>-14.88338980232389</v>
      </c>
    </row>
    <row r="31" spans="1:7" s="15" customFormat="1" ht="24" customHeight="1">
      <c r="A31" s="27" t="s">
        <v>9</v>
      </c>
      <c r="B31" s="28">
        <v>253</v>
      </c>
      <c r="C31" s="45">
        <v>0</v>
      </c>
      <c r="D31" s="28">
        <v>321</v>
      </c>
      <c r="E31" s="45">
        <v>0</v>
      </c>
      <c r="F31" s="30">
        <f t="shared" si="0"/>
        <v>-68</v>
      </c>
      <c r="G31" s="51">
        <f t="shared" si="2"/>
        <v>-21.18380062305296</v>
      </c>
    </row>
    <row r="32" spans="1:7" s="15" customFormat="1" ht="24" customHeight="1" thickBot="1">
      <c r="A32" s="41" t="s">
        <v>7</v>
      </c>
      <c r="B32" s="52">
        <v>327337</v>
      </c>
      <c r="C32" s="53">
        <v>2.66</v>
      </c>
      <c r="D32" s="52">
        <v>384551</v>
      </c>
      <c r="E32" s="53">
        <v>2.76</v>
      </c>
      <c r="F32" s="35">
        <f t="shared" si="0"/>
        <v>-57214</v>
      </c>
      <c r="G32" s="51">
        <f t="shared" si="2"/>
        <v>-14.878130599062283</v>
      </c>
    </row>
    <row r="33" spans="1:10" s="15" customFormat="1" ht="24" customHeight="1" thickBot="1">
      <c r="A33" s="22" t="s">
        <v>32</v>
      </c>
      <c r="B33" s="23">
        <v>33298</v>
      </c>
      <c r="C33" s="24">
        <v>0.27</v>
      </c>
      <c r="D33" s="23">
        <v>16378</v>
      </c>
      <c r="E33" s="24">
        <v>0.12</v>
      </c>
      <c r="F33" s="25">
        <f t="shared" si="0"/>
        <v>16920</v>
      </c>
      <c r="G33" s="26">
        <f t="shared" si="2"/>
        <v>103.30931737696912</v>
      </c>
    </row>
    <row r="34" spans="1:10" s="15" customFormat="1" ht="24" customHeight="1">
      <c r="A34" s="27" t="s">
        <v>9</v>
      </c>
      <c r="B34" s="28">
        <v>9906</v>
      </c>
      <c r="C34" s="29">
        <v>0.08</v>
      </c>
      <c r="D34" s="28">
        <v>8582</v>
      </c>
      <c r="E34" s="29">
        <v>0.06</v>
      </c>
      <c r="F34" s="35">
        <f t="shared" si="0"/>
        <v>1324</v>
      </c>
      <c r="G34" s="31">
        <f t="shared" si="2"/>
        <v>15.427639244931251</v>
      </c>
    </row>
    <row r="35" spans="1:10" s="15" customFormat="1" ht="24" customHeight="1" thickBot="1">
      <c r="A35" s="41" t="s">
        <v>14</v>
      </c>
      <c r="B35" s="52">
        <v>23392</v>
      </c>
      <c r="C35" s="37">
        <v>0.19</v>
      </c>
      <c r="D35" s="52">
        <v>7796</v>
      </c>
      <c r="E35" s="37">
        <v>0.06</v>
      </c>
      <c r="F35" s="35">
        <f t="shared" si="0"/>
        <v>15596</v>
      </c>
      <c r="G35" s="51">
        <f t="shared" si="2"/>
        <v>200.05130836326322</v>
      </c>
    </row>
    <row r="36" spans="1:10" s="15" customFormat="1" ht="24" customHeight="1" thickBot="1">
      <c r="A36" s="54" t="s">
        <v>33</v>
      </c>
      <c r="B36" s="23">
        <v>12322812</v>
      </c>
      <c r="C36" s="24">
        <v>99.98</v>
      </c>
      <c r="D36" s="23">
        <v>13947659</v>
      </c>
      <c r="E36" s="24">
        <v>99.96</v>
      </c>
      <c r="F36" s="25">
        <f t="shared" si="0"/>
        <v>-1624847</v>
      </c>
      <c r="G36" s="26">
        <f t="shared" si="2"/>
        <v>-11.6496037076903</v>
      </c>
    </row>
    <row r="37" spans="1:10" s="58" customFormat="1" ht="24" customHeight="1" thickBot="1">
      <c r="A37" s="55" t="s">
        <v>15</v>
      </c>
      <c r="B37" s="56">
        <v>2791</v>
      </c>
      <c r="C37" s="57">
        <v>0.02</v>
      </c>
      <c r="D37" s="56">
        <v>5522</v>
      </c>
      <c r="E37" s="57">
        <v>0.04</v>
      </c>
      <c r="F37" s="25">
        <f t="shared" si="0"/>
        <v>-2731</v>
      </c>
      <c r="G37" s="26">
        <f t="shared" si="2"/>
        <v>-49.45671858022456</v>
      </c>
    </row>
    <row r="38" spans="1:10" s="15" customFormat="1" ht="24" customHeight="1">
      <c r="A38" s="59" t="s">
        <v>34</v>
      </c>
      <c r="B38" s="60">
        <v>2791</v>
      </c>
      <c r="C38" s="61">
        <v>0.02</v>
      </c>
      <c r="D38" s="60">
        <v>5522</v>
      </c>
      <c r="E38" s="61">
        <v>0.04</v>
      </c>
      <c r="F38" s="30">
        <f t="shared" si="0"/>
        <v>-2731</v>
      </c>
      <c r="G38" s="31">
        <f t="shared" si="2"/>
        <v>-49.45671858022456</v>
      </c>
    </row>
    <row r="39" spans="1:10" s="15" customFormat="1" ht="24" customHeight="1">
      <c r="A39" s="32" t="s">
        <v>35</v>
      </c>
      <c r="B39" s="33">
        <v>0</v>
      </c>
      <c r="C39" s="45">
        <v>0</v>
      </c>
      <c r="D39" s="33">
        <v>0</v>
      </c>
      <c r="E39" s="45">
        <v>0</v>
      </c>
      <c r="F39" s="35">
        <f t="shared" si="0"/>
        <v>0</v>
      </c>
      <c r="G39" s="46">
        <v>0</v>
      </c>
    </row>
    <row r="40" spans="1:10" s="15" customFormat="1" ht="24" customHeight="1">
      <c r="A40" s="59" t="s">
        <v>36</v>
      </c>
      <c r="B40" s="33">
        <v>0</v>
      </c>
      <c r="C40" s="45">
        <v>0</v>
      </c>
      <c r="D40" s="33">
        <v>0</v>
      </c>
      <c r="E40" s="45">
        <v>0</v>
      </c>
      <c r="F40" s="49">
        <f t="shared" si="0"/>
        <v>0</v>
      </c>
      <c r="G40" s="46">
        <v>0</v>
      </c>
    </row>
    <row r="41" spans="1:10" s="15" customFormat="1" ht="24" customHeight="1" thickBot="1">
      <c r="A41" s="41" t="s">
        <v>37</v>
      </c>
      <c r="B41" s="47">
        <v>0</v>
      </c>
      <c r="C41" s="48">
        <v>0</v>
      </c>
      <c r="D41" s="47">
        <v>0</v>
      </c>
      <c r="E41" s="48">
        <v>0</v>
      </c>
      <c r="F41" s="47">
        <f t="shared" si="0"/>
        <v>0</v>
      </c>
      <c r="G41" s="46">
        <v>0</v>
      </c>
    </row>
    <row r="42" spans="1:10" s="15" customFormat="1" ht="24" customHeight="1" thickBot="1">
      <c r="A42" s="22" t="s">
        <v>38</v>
      </c>
      <c r="B42" s="23">
        <v>0</v>
      </c>
      <c r="C42" s="62">
        <v>0</v>
      </c>
      <c r="D42" s="23">
        <v>0</v>
      </c>
      <c r="E42" s="62">
        <v>0</v>
      </c>
      <c r="F42" s="25">
        <f t="shared" si="0"/>
        <v>0</v>
      </c>
      <c r="G42" s="63">
        <f>C42-E42</f>
        <v>0</v>
      </c>
    </row>
    <row r="43" spans="1:10" s="15" customFormat="1" ht="24" customHeight="1">
      <c r="A43" s="27" t="s">
        <v>30</v>
      </c>
      <c r="B43" s="64">
        <v>0</v>
      </c>
      <c r="C43" s="65">
        <v>0</v>
      </c>
      <c r="D43" s="64">
        <v>0</v>
      </c>
      <c r="E43" s="65">
        <v>0</v>
      </c>
      <c r="F43" s="35">
        <f t="shared" si="0"/>
        <v>0</v>
      </c>
      <c r="G43" s="46">
        <v>0</v>
      </c>
    </row>
    <row r="44" spans="1:10" s="15" customFormat="1" ht="24" customHeight="1">
      <c r="A44" s="32" t="s">
        <v>39</v>
      </c>
      <c r="B44" s="33">
        <v>0</v>
      </c>
      <c r="C44" s="45">
        <v>0</v>
      </c>
      <c r="D44" s="33">
        <v>0</v>
      </c>
      <c r="E44" s="45">
        <v>0</v>
      </c>
      <c r="F44" s="35">
        <f t="shared" si="0"/>
        <v>0</v>
      </c>
      <c r="G44" s="46">
        <v>0</v>
      </c>
    </row>
    <row r="45" spans="1:10" s="15" customFormat="1" ht="24" customHeight="1" thickBot="1">
      <c r="A45" s="66" t="s">
        <v>40</v>
      </c>
      <c r="B45" s="52">
        <v>0</v>
      </c>
      <c r="C45" s="48">
        <v>0</v>
      </c>
      <c r="D45" s="52">
        <v>0</v>
      </c>
      <c r="E45" s="48">
        <v>0</v>
      </c>
      <c r="F45" s="35">
        <f t="shared" si="0"/>
        <v>0</v>
      </c>
      <c r="G45" s="46">
        <v>0</v>
      </c>
    </row>
    <row r="46" spans="1:10" s="15" customFormat="1" ht="24" customHeight="1" thickBot="1">
      <c r="A46" s="67" t="s">
        <v>41</v>
      </c>
      <c r="B46" s="23">
        <v>12325603</v>
      </c>
      <c r="C46" s="24">
        <v>100</v>
      </c>
      <c r="D46" s="23">
        <v>13953181</v>
      </c>
      <c r="E46" s="24">
        <v>100</v>
      </c>
      <c r="F46" s="25">
        <f t="shared" si="0"/>
        <v>-1627578</v>
      </c>
      <c r="G46" s="26">
        <f>(F46/D46)*100</f>
        <v>-11.664565950946956</v>
      </c>
    </row>
    <row r="47" spans="1:10" s="75" customFormat="1">
      <c r="A47" s="68" t="s">
        <v>42</v>
      </c>
      <c r="B47" s="69"/>
      <c r="C47" s="69"/>
      <c r="D47" s="70"/>
      <c r="E47" s="71"/>
      <c r="F47" s="69"/>
      <c r="G47" s="72"/>
      <c r="H47" s="73"/>
      <c r="I47" s="74"/>
      <c r="J47" s="73"/>
    </row>
    <row r="48" spans="1:10" s="75" customFormat="1">
      <c r="A48" s="76"/>
      <c r="B48" s="76"/>
      <c r="C48" s="76"/>
      <c r="D48" s="77"/>
      <c r="E48" s="77"/>
      <c r="F48" s="76"/>
      <c r="G48" s="72"/>
      <c r="H48" s="73"/>
      <c r="I48" s="74"/>
      <c r="J48" s="73"/>
    </row>
    <row r="49" spans="1:10" s="75" customFormat="1">
      <c r="A49" s="193"/>
      <c r="B49" s="193"/>
      <c r="C49" s="193"/>
      <c r="D49" s="193"/>
      <c r="E49" s="193"/>
      <c r="F49" s="193"/>
      <c r="G49" s="72"/>
      <c r="H49" s="73"/>
      <c r="I49" s="74"/>
      <c r="J49" s="73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K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47" width="8.6328125" style="83"/>
    <col min="48" max="48" width="8.6328125" style="80"/>
    <col min="49" max="50" width="11.81640625" style="81" customWidth="1"/>
    <col min="51" max="51" width="11.81640625" style="82" customWidth="1"/>
    <col min="52" max="54" width="8.6328125" style="81"/>
    <col min="55" max="57" width="8.6328125" style="83"/>
    <col min="58" max="58" width="10.54296875" style="83" customWidth="1"/>
    <col min="59" max="59" width="10.453125" style="83" customWidth="1"/>
    <col min="60" max="60" width="9.54296875" style="83" customWidth="1"/>
    <col min="61" max="16384" width="8.6328125" style="83"/>
  </cols>
  <sheetData>
    <row r="1" spans="1:63" ht="28.2">
      <c r="A1" s="194" t="s">
        <v>43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79"/>
      <c r="AY1" s="82" t="s">
        <v>44</v>
      </c>
      <c r="BB1" s="81" t="s">
        <v>45</v>
      </c>
    </row>
    <row r="2" spans="1:63" ht="19.95" customHeight="1">
      <c r="AV2" s="79" t="s">
        <v>46</v>
      </c>
      <c r="AW2" s="84" t="s">
        <v>47</v>
      </c>
      <c r="AX2" s="81" t="s">
        <v>48</v>
      </c>
      <c r="AY2" s="82" t="s">
        <v>49</v>
      </c>
      <c r="AZ2" s="84" t="s">
        <v>47</v>
      </c>
      <c r="BA2" s="81" t="s">
        <v>48</v>
      </c>
      <c r="BB2" s="81" t="s">
        <v>49</v>
      </c>
    </row>
    <row r="3" spans="1:63" ht="19.95" customHeight="1">
      <c r="AV3" s="80" t="s">
        <v>50</v>
      </c>
      <c r="AW3" s="81">
        <v>12523956</v>
      </c>
      <c r="AX3" s="81">
        <v>11373881</v>
      </c>
      <c r="AY3" s="82">
        <v>704021</v>
      </c>
      <c r="AZ3" s="81">
        <v>12523.956</v>
      </c>
      <c r="BA3" s="81">
        <v>11373.880999999999</v>
      </c>
      <c r="BB3" s="81">
        <v>704.02099999999996</v>
      </c>
      <c r="BC3" s="80" t="s">
        <v>51</v>
      </c>
      <c r="BE3" s="85" t="s">
        <v>52</v>
      </c>
      <c r="BF3" s="86">
        <v>1235735</v>
      </c>
      <c r="BG3" s="87">
        <v>1149087</v>
      </c>
      <c r="BH3" s="88">
        <v>86103</v>
      </c>
      <c r="BI3" s="87">
        <f t="shared" ref="BI3:BK34" si="0">BF3/1000</f>
        <v>1235.7349999999999</v>
      </c>
      <c r="BJ3" s="87">
        <f t="shared" si="0"/>
        <v>1149.087</v>
      </c>
      <c r="BK3" s="87">
        <f t="shared" si="0"/>
        <v>86.102999999999994</v>
      </c>
    </row>
    <row r="4" spans="1:63" ht="19.95" customHeight="1">
      <c r="AV4" s="80" t="s">
        <v>53</v>
      </c>
      <c r="AW4" s="81">
        <v>9020115</v>
      </c>
      <c r="AX4" s="81">
        <v>8459595</v>
      </c>
      <c r="AY4" s="82">
        <v>347741</v>
      </c>
      <c r="AZ4" s="81">
        <v>9020.1149999999998</v>
      </c>
      <c r="BA4" s="81">
        <v>8459.5949999999993</v>
      </c>
      <c r="BB4" s="81">
        <v>347.74099999999999</v>
      </c>
      <c r="BC4" s="80"/>
      <c r="BE4" s="85" t="s">
        <v>54</v>
      </c>
      <c r="BF4" s="86">
        <v>1577800</v>
      </c>
      <c r="BG4" s="87">
        <v>1311254</v>
      </c>
      <c r="BH4" s="88">
        <v>261223</v>
      </c>
      <c r="BI4" s="87">
        <f t="shared" si="0"/>
        <v>1577.8</v>
      </c>
      <c r="BJ4" s="87">
        <f t="shared" si="0"/>
        <v>1311.2539999999999</v>
      </c>
      <c r="BK4" s="87">
        <f t="shared" si="0"/>
        <v>261.22300000000001</v>
      </c>
    </row>
    <row r="5" spans="1:63" ht="19.95" customHeight="1">
      <c r="AV5" s="80" t="s">
        <v>55</v>
      </c>
      <c r="AW5" s="81">
        <v>11713699</v>
      </c>
      <c r="AX5" s="81">
        <v>10776315</v>
      </c>
      <c r="AY5" s="82">
        <v>606026</v>
      </c>
      <c r="AZ5" s="81">
        <v>11713.699000000001</v>
      </c>
      <c r="BA5" s="81">
        <v>10776.315000000001</v>
      </c>
      <c r="BB5" s="81">
        <v>606.02599999999995</v>
      </c>
      <c r="BC5" s="80"/>
      <c r="BE5" s="85" t="s">
        <v>56</v>
      </c>
      <c r="BF5" s="86">
        <v>1910058</v>
      </c>
      <c r="BG5" s="87">
        <v>1669183</v>
      </c>
      <c r="BH5" s="88">
        <v>237751</v>
      </c>
      <c r="BI5" s="87">
        <f t="shared" si="0"/>
        <v>1910.058</v>
      </c>
      <c r="BJ5" s="87">
        <f t="shared" si="0"/>
        <v>1669.183</v>
      </c>
      <c r="BK5" s="87">
        <f t="shared" si="0"/>
        <v>237.751</v>
      </c>
    </row>
    <row r="6" spans="1:63" ht="19.95" customHeight="1">
      <c r="AV6" s="80" t="s">
        <v>57</v>
      </c>
      <c r="AW6" s="81">
        <v>11768561</v>
      </c>
      <c r="AX6" s="81">
        <v>10728918</v>
      </c>
      <c r="AY6" s="82">
        <v>652393</v>
      </c>
      <c r="AZ6" s="81">
        <v>11768.561</v>
      </c>
      <c r="BA6" s="81">
        <v>10728.918</v>
      </c>
      <c r="BB6" s="81">
        <v>652.39300000000003</v>
      </c>
      <c r="BC6" s="80" t="s">
        <v>57</v>
      </c>
      <c r="BE6" s="85" t="s">
        <v>58</v>
      </c>
      <c r="BF6" s="86">
        <v>1642499</v>
      </c>
      <c r="BG6" s="87">
        <v>1325977</v>
      </c>
      <c r="BH6" s="88">
        <v>297295</v>
      </c>
      <c r="BI6" s="87">
        <f t="shared" si="0"/>
        <v>1642.499</v>
      </c>
      <c r="BJ6" s="87">
        <f t="shared" si="0"/>
        <v>1325.9770000000001</v>
      </c>
      <c r="BK6" s="87">
        <f t="shared" si="0"/>
        <v>297.29500000000002</v>
      </c>
    </row>
    <row r="7" spans="1:63" ht="19.95" customHeight="1">
      <c r="AV7" s="80" t="s">
        <v>59</v>
      </c>
      <c r="AW7" s="81">
        <v>14520917</v>
      </c>
      <c r="AX7" s="81">
        <v>13192471</v>
      </c>
      <c r="AY7" s="82">
        <v>841324</v>
      </c>
      <c r="AZ7" s="81">
        <v>14520.916999999999</v>
      </c>
      <c r="BA7" s="81">
        <v>13192.471</v>
      </c>
      <c r="BB7" s="81">
        <v>841.32399999999996</v>
      </c>
      <c r="BC7" s="80"/>
      <c r="BE7" s="85" t="s">
        <v>60</v>
      </c>
      <c r="BF7" s="86">
        <v>1683150</v>
      </c>
      <c r="BG7" s="87">
        <v>1495026</v>
      </c>
      <c r="BH7" s="88">
        <v>188124</v>
      </c>
      <c r="BI7" s="87">
        <f t="shared" si="0"/>
        <v>1683.15</v>
      </c>
      <c r="BJ7" s="87">
        <f t="shared" si="0"/>
        <v>1495.0260000000001</v>
      </c>
      <c r="BK7" s="87">
        <f t="shared" si="0"/>
        <v>188.124</v>
      </c>
    </row>
    <row r="8" spans="1:63" ht="19.95" customHeight="1">
      <c r="AV8" s="80" t="s">
        <v>61</v>
      </c>
      <c r="AW8" s="81">
        <v>11715533</v>
      </c>
      <c r="AX8" s="81">
        <v>10698044</v>
      </c>
      <c r="AY8" s="82">
        <v>649559</v>
      </c>
      <c r="AZ8" s="81">
        <v>11715.532999999999</v>
      </c>
      <c r="BA8" s="81">
        <v>10698.044</v>
      </c>
      <c r="BB8" s="81">
        <v>649.55899999999997</v>
      </c>
      <c r="BC8" s="80"/>
      <c r="BE8" s="85" t="s">
        <v>62</v>
      </c>
      <c r="BF8" s="86">
        <v>2181734</v>
      </c>
      <c r="BG8" s="87">
        <v>1693392</v>
      </c>
      <c r="BH8" s="88">
        <v>482424</v>
      </c>
      <c r="BI8" s="87">
        <f t="shared" si="0"/>
        <v>2181.7339999999999</v>
      </c>
      <c r="BJ8" s="87">
        <f t="shared" si="0"/>
        <v>1693.3920000000001</v>
      </c>
      <c r="BK8" s="87">
        <f t="shared" si="0"/>
        <v>482.42399999999998</v>
      </c>
    </row>
    <row r="9" spans="1:63" ht="19.95" customHeight="1">
      <c r="AV9" s="80" t="s">
        <v>63</v>
      </c>
      <c r="AW9" s="81">
        <v>12890504</v>
      </c>
      <c r="AX9" s="81">
        <v>11883155</v>
      </c>
      <c r="AY9" s="82">
        <v>550857</v>
      </c>
      <c r="AZ9" s="81">
        <v>12890.504000000001</v>
      </c>
      <c r="BA9" s="81">
        <v>11883.155000000001</v>
      </c>
      <c r="BB9" s="81">
        <v>550.85699999999997</v>
      </c>
      <c r="BC9" s="80" t="s">
        <v>63</v>
      </c>
      <c r="BE9" s="85" t="s">
        <v>64</v>
      </c>
      <c r="BF9" s="86">
        <v>2431119</v>
      </c>
      <c r="BG9" s="87">
        <v>1980560</v>
      </c>
      <c r="BH9" s="88">
        <v>433023</v>
      </c>
      <c r="BI9" s="87">
        <f t="shared" si="0"/>
        <v>2431.1190000000001</v>
      </c>
      <c r="BJ9" s="87">
        <f t="shared" si="0"/>
        <v>1980.56</v>
      </c>
      <c r="BK9" s="87">
        <f t="shared" si="0"/>
        <v>433.02300000000002</v>
      </c>
    </row>
    <row r="10" spans="1:63" ht="19.95" customHeight="1">
      <c r="AV10" s="80" t="s">
        <v>65</v>
      </c>
      <c r="AW10" s="81">
        <v>12695430</v>
      </c>
      <c r="AX10" s="81">
        <v>11689761</v>
      </c>
      <c r="AY10" s="82">
        <v>619494</v>
      </c>
      <c r="AZ10" s="81">
        <v>12695.43</v>
      </c>
      <c r="BA10" s="81">
        <v>11689.761</v>
      </c>
      <c r="BB10" s="81">
        <v>619.49400000000003</v>
      </c>
      <c r="BC10" s="80"/>
      <c r="BE10" s="85" t="s">
        <v>66</v>
      </c>
      <c r="BF10" s="86">
        <v>3340846</v>
      </c>
      <c r="BG10" s="87">
        <v>2872861</v>
      </c>
      <c r="BH10" s="88">
        <v>439052</v>
      </c>
      <c r="BI10" s="87">
        <f t="shared" si="0"/>
        <v>3340.846</v>
      </c>
      <c r="BJ10" s="87">
        <f t="shared" si="0"/>
        <v>2872.8609999999999</v>
      </c>
      <c r="BK10" s="87">
        <f t="shared" si="0"/>
        <v>439.05200000000002</v>
      </c>
    </row>
    <row r="11" spans="1:63" ht="19.95" customHeight="1">
      <c r="AV11" s="80" t="s">
        <v>67</v>
      </c>
      <c r="AW11" s="81">
        <v>11656347</v>
      </c>
      <c r="AX11" s="81">
        <v>10727910</v>
      </c>
      <c r="AY11" s="82">
        <v>547766</v>
      </c>
      <c r="AZ11" s="81">
        <v>11656.347</v>
      </c>
      <c r="BA11" s="81">
        <v>10727.91</v>
      </c>
      <c r="BB11" s="81">
        <v>547.76599999999996</v>
      </c>
      <c r="BC11" s="80"/>
      <c r="BE11" s="85" t="s">
        <v>68</v>
      </c>
      <c r="BF11" s="86">
        <v>2581612</v>
      </c>
      <c r="BG11" s="87">
        <v>2293359</v>
      </c>
      <c r="BH11" s="88">
        <v>284503</v>
      </c>
      <c r="BI11" s="87">
        <f t="shared" si="0"/>
        <v>2581.6120000000001</v>
      </c>
      <c r="BJ11" s="87">
        <f t="shared" si="0"/>
        <v>2293.3589999999999</v>
      </c>
      <c r="BK11" s="87">
        <f t="shared" si="0"/>
        <v>284.50299999999999</v>
      </c>
    </row>
    <row r="12" spans="1:63" ht="19.95" customHeight="1">
      <c r="AV12" s="80" t="s">
        <v>69</v>
      </c>
      <c r="AW12" s="81">
        <v>11903546</v>
      </c>
      <c r="AX12" s="81">
        <v>11067561</v>
      </c>
      <c r="AY12" s="82">
        <v>486340</v>
      </c>
      <c r="AZ12" s="81">
        <v>11903.546</v>
      </c>
      <c r="BA12" s="81">
        <v>11067.561</v>
      </c>
      <c r="BB12" s="81">
        <v>486.34</v>
      </c>
      <c r="BC12" s="80" t="s">
        <v>69</v>
      </c>
      <c r="BE12" s="85" t="s">
        <v>70</v>
      </c>
      <c r="BF12" s="86">
        <v>3980031</v>
      </c>
      <c r="BG12" s="87">
        <v>3365183</v>
      </c>
      <c r="BH12" s="88">
        <v>558424</v>
      </c>
      <c r="BI12" s="87">
        <f t="shared" si="0"/>
        <v>3980.0309999999999</v>
      </c>
      <c r="BJ12" s="87">
        <f t="shared" si="0"/>
        <v>3365.183</v>
      </c>
      <c r="BK12" s="87">
        <f t="shared" si="0"/>
        <v>558.42399999999998</v>
      </c>
    </row>
    <row r="13" spans="1:63" ht="19.95" customHeight="1">
      <c r="AV13" s="80" t="s">
        <v>71</v>
      </c>
      <c r="AW13" s="81">
        <v>11487524</v>
      </c>
      <c r="AX13" s="81">
        <v>10741008</v>
      </c>
      <c r="AY13" s="82">
        <v>399187</v>
      </c>
      <c r="AZ13" s="81">
        <v>11487.523999999999</v>
      </c>
      <c r="BA13" s="81">
        <v>10741.008</v>
      </c>
      <c r="BB13" s="81">
        <v>399.18700000000001</v>
      </c>
      <c r="BC13" s="80"/>
      <c r="BE13" s="85" t="s">
        <v>72</v>
      </c>
      <c r="BF13" s="86">
        <v>4245477</v>
      </c>
      <c r="BG13" s="87">
        <v>3434169</v>
      </c>
      <c r="BH13" s="88">
        <v>784338</v>
      </c>
      <c r="BI13" s="87">
        <f t="shared" si="0"/>
        <v>4245.4769999999999</v>
      </c>
      <c r="BJ13" s="87">
        <f t="shared" si="0"/>
        <v>3434.1689999999999</v>
      </c>
      <c r="BK13" s="87">
        <f t="shared" si="0"/>
        <v>784.33799999999997</v>
      </c>
    </row>
    <row r="14" spans="1:63" ht="19.95" customHeight="1">
      <c r="AV14" s="80" t="s">
        <v>73</v>
      </c>
      <c r="AW14" s="81">
        <v>10888925</v>
      </c>
      <c r="AX14" s="81">
        <v>10162943</v>
      </c>
      <c r="AY14" s="82">
        <v>347454</v>
      </c>
      <c r="AZ14" s="81">
        <v>10888.924999999999</v>
      </c>
      <c r="BA14" s="81">
        <v>10162.942999999999</v>
      </c>
      <c r="BB14" s="81">
        <v>347.45400000000001</v>
      </c>
      <c r="BC14" s="80"/>
      <c r="BE14" s="85" t="s">
        <v>74</v>
      </c>
      <c r="BF14" s="86">
        <v>4083032</v>
      </c>
      <c r="BG14" s="87">
        <v>3252826</v>
      </c>
      <c r="BH14" s="88">
        <v>819943</v>
      </c>
      <c r="BI14" s="87">
        <f t="shared" si="0"/>
        <v>4083.0320000000002</v>
      </c>
      <c r="BJ14" s="87">
        <f t="shared" si="0"/>
        <v>3252.826</v>
      </c>
      <c r="BK14" s="87">
        <f t="shared" si="0"/>
        <v>819.94299999999998</v>
      </c>
    </row>
    <row r="15" spans="1:63" ht="19.95" customHeight="1">
      <c r="AV15" s="80" t="s">
        <v>75</v>
      </c>
      <c r="AW15" s="81">
        <v>17205163</v>
      </c>
      <c r="AX15" s="81">
        <v>16306900</v>
      </c>
      <c r="AY15" s="82">
        <v>500675</v>
      </c>
      <c r="AZ15" s="81">
        <v>17205.163</v>
      </c>
      <c r="BA15" s="81">
        <v>16306.9</v>
      </c>
      <c r="BB15" s="81">
        <v>500.67500000000001</v>
      </c>
      <c r="BC15" s="80" t="s">
        <v>76</v>
      </c>
      <c r="BE15" s="85" t="s">
        <v>77</v>
      </c>
      <c r="BF15" s="86">
        <v>4626743</v>
      </c>
      <c r="BG15" s="87">
        <v>3924629</v>
      </c>
      <c r="BH15" s="88">
        <v>700770</v>
      </c>
      <c r="BI15" s="87">
        <f t="shared" si="0"/>
        <v>4626.7430000000004</v>
      </c>
      <c r="BJ15" s="87">
        <f t="shared" si="0"/>
        <v>3924.6289999999999</v>
      </c>
      <c r="BK15" s="87">
        <f t="shared" si="0"/>
        <v>700.77</v>
      </c>
    </row>
    <row r="16" spans="1:63" ht="19.95" customHeight="1">
      <c r="AV16" s="80" t="s">
        <v>78</v>
      </c>
      <c r="AW16" s="81">
        <v>13659581</v>
      </c>
      <c r="AX16" s="81">
        <v>12781739</v>
      </c>
      <c r="AY16" s="82">
        <v>441207</v>
      </c>
      <c r="AZ16" s="81">
        <v>13659.581</v>
      </c>
      <c r="BA16" s="81">
        <v>12781.739</v>
      </c>
      <c r="BB16" s="81">
        <v>441.20699999999999</v>
      </c>
      <c r="BC16" s="80"/>
      <c r="BE16" s="85" t="s">
        <v>79</v>
      </c>
      <c r="BF16" s="86">
        <v>4965032</v>
      </c>
      <c r="BG16" s="87">
        <v>3760509</v>
      </c>
      <c r="BH16" s="88">
        <v>1150216</v>
      </c>
      <c r="BI16" s="87">
        <f t="shared" si="0"/>
        <v>4965.0320000000002</v>
      </c>
      <c r="BJ16" s="87">
        <f t="shared" si="0"/>
        <v>3760.509</v>
      </c>
      <c r="BK16" s="87">
        <f t="shared" si="0"/>
        <v>1150.2159999999999</v>
      </c>
    </row>
    <row r="17" spans="1:63" ht="19.95" customHeight="1">
      <c r="AV17" s="80" t="s">
        <v>80</v>
      </c>
      <c r="AW17" s="81">
        <v>14599945</v>
      </c>
      <c r="AX17" s="81">
        <v>13114019</v>
      </c>
      <c r="AY17" s="82">
        <v>771179</v>
      </c>
      <c r="AZ17" s="81">
        <v>14599.945</v>
      </c>
      <c r="BA17" s="81">
        <v>13114.019</v>
      </c>
      <c r="BB17" s="81">
        <v>771.17899999999997</v>
      </c>
      <c r="BC17" s="80"/>
      <c r="BE17" s="85" t="s">
        <v>81</v>
      </c>
      <c r="BF17" s="86">
        <v>4773622</v>
      </c>
      <c r="BG17" s="87">
        <v>3544338</v>
      </c>
      <c r="BH17" s="88">
        <v>1213345</v>
      </c>
      <c r="BI17" s="87">
        <f t="shared" si="0"/>
        <v>4773.6220000000003</v>
      </c>
      <c r="BJ17" s="87">
        <f t="shared" si="0"/>
        <v>3544.3380000000002</v>
      </c>
      <c r="BK17" s="87">
        <f t="shared" si="0"/>
        <v>1213.345</v>
      </c>
    </row>
    <row r="18" spans="1:63" ht="19.95" customHeight="1">
      <c r="AV18" s="80" t="s">
        <v>82</v>
      </c>
      <c r="AW18" s="81">
        <v>13973265</v>
      </c>
      <c r="AX18" s="81">
        <v>12679576</v>
      </c>
      <c r="AY18" s="82">
        <v>605394</v>
      </c>
      <c r="AZ18" s="81">
        <v>13973.264999999999</v>
      </c>
      <c r="BA18" s="81">
        <v>12679.575999999999</v>
      </c>
      <c r="BB18" s="81">
        <v>605.39400000000001</v>
      </c>
      <c r="BC18" s="80" t="s">
        <v>82</v>
      </c>
      <c r="BE18" s="85" t="s">
        <v>83</v>
      </c>
      <c r="BF18" s="86">
        <v>4898809</v>
      </c>
      <c r="BG18" s="87">
        <v>3708636</v>
      </c>
      <c r="BH18" s="88">
        <v>1183017</v>
      </c>
      <c r="BI18" s="87">
        <f t="shared" si="0"/>
        <v>4898.8090000000002</v>
      </c>
      <c r="BJ18" s="87">
        <f t="shared" si="0"/>
        <v>3708.636</v>
      </c>
      <c r="BK18" s="87">
        <f t="shared" si="0"/>
        <v>1183.0170000000001</v>
      </c>
    </row>
    <row r="19" spans="1:63" ht="19.95" customHeight="1">
      <c r="AV19" s="80" t="s">
        <v>84</v>
      </c>
      <c r="AW19" s="81">
        <v>12020442</v>
      </c>
      <c r="AX19" s="81">
        <v>10624448</v>
      </c>
      <c r="AY19" s="82">
        <v>748472</v>
      </c>
      <c r="AZ19" s="81">
        <v>12020.441999999999</v>
      </c>
      <c r="BA19" s="81">
        <v>10624.448</v>
      </c>
      <c r="BB19" s="81">
        <v>748.47199999999998</v>
      </c>
      <c r="BC19" s="80"/>
      <c r="BE19" s="85" t="s">
        <v>85</v>
      </c>
      <c r="BF19" s="86">
        <v>5773305</v>
      </c>
      <c r="BG19" s="87">
        <v>5006039</v>
      </c>
      <c r="BH19" s="88">
        <v>759679</v>
      </c>
      <c r="BI19" s="87">
        <f t="shared" si="0"/>
        <v>5773.3050000000003</v>
      </c>
      <c r="BJ19" s="87">
        <f t="shared" si="0"/>
        <v>5006.0389999999998</v>
      </c>
      <c r="BK19" s="87">
        <f t="shared" si="0"/>
        <v>759.67899999999997</v>
      </c>
    </row>
    <row r="20" spans="1:63" ht="19.95" customHeight="1">
      <c r="AV20" s="80" t="s">
        <v>86</v>
      </c>
      <c r="AW20" s="89">
        <v>11432368</v>
      </c>
      <c r="AX20" s="89">
        <v>10364627</v>
      </c>
      <c r="AY20" s="82">
        <v>620047</v>
      </c>
      <c r="AZ20" s="81">
        <v>11432.368</v>
      </c>
      <c r="BA20" s="81">
        <v>10364.627</v>
      </c>
      <c r="BB20" s="81">
        <v>620.04700000000003</v>
      </c>
      <c r="BC20" s="80"/>
      <c r="BE20" s="85" t="s">
        <v>87</v>
      </c>
      <c r="BF20" s="86">
        <v>6350635</v>
      </c>
      <c r="BG20" s="87">
        <v>4892798</v>
      </c>
      <c r="BH20" s="88">
        <v>1441170</v>
      </c>
      <c r="BI20" s="87">
        <f t="shared" si="0"/>
        <v>6350.6350000000002</v>
      </c>
      <c r="BJ20" s="87">
        <f t="shared" si="0"/>
        <v>4892.7979999999998</v>
      </c>
      <c r="BK20" s="87">
        <f t="shared" si="0"/>
        <v>1441.17</v>
      </c>
    </row>
    <row r="21" spans="1:63" ht="19.95" customHeight="1">
      <c r="AV21" s="80" t="s">
        <v>88</v>
      </c>
      <c r="AW21" s="81">
        <v>12755431</v>
      </c>
      <c r="AX21" s="81">
        <v>11467656</v>
      </c>
      <c r="AY21" s="82">
        <v>700966</v>
      </c>
      <c r="AZ21" s="81">
        <v>12755.431</v>
      </c>
      <c r="BA21" s="81">
        <v>11467.656000000001</v>
      </c>
      <c r="BB21" s="81">
        <v>700.96600000000001</v>
      </c>
      <c r="BC21" s="80" t="s">
        <v>88</v>
      </c>
      <c r="BE21" s="85" t="s">
        <v>89</v>
      </c>
      <c r="BF21" s="86">
        <v>7029569</v>
      </c>
      <c r="BG21" s="87">
        <v>5576623</v>
      </c>
      <c r="BH21" s="88">
        <v>1437864</v>
      </c>
      <c r="BI21" s="87">
        <f t="shared" si="0"/>
        <v>7029.5690000000004</v>
      </c>
      <c r="BJ21" s="87">
        <f t="shared" si="0"/>
        <v>5576.6229999999996</v>
      </c>
      <c r="BK21" s="87">
        <f t="shared" si="0"/>
        <v>1437.864</v>
      </c>
    </row>
    <row r="22" spans="1:63" ht="19.95" customHeight="1">
      <c r="AV22" s="80" t="s">
        <v>90</v>
      </c>
      <c r="AW22" s="81">
        <v>12013190</v>
      </c>
      <c r="AX22" s="81">
        <v>11016323</v>
      </c>
      <c r="AY22" s="82">
        <v>529477</v>
      </c>
      <c r="AZ22" s="81">
        <v>12013.19</v>
      </c>
      <c r="BA22" s="81">
        <v>11016.323</v>
      </c>
      <c r="BB22" s="81">
        <v>529.47699999999998</v>
      </c>
      <c r="BC22" s="80"/>
      <c r="BE22" s="85" t="s">
        <v>91</v>
      </c>
      <c r="BF22" s="86">
        <v>7041978</v>
      </c>
      <c r="BG22" s="87">
        <v>5826624</v>
      </c>
      <c r="BH22" s="88">
        <v>1185914</v>
      </c>
      <c r="BI22" s="87">
        <f t="shared" si="0"/>
        <v>7041.9780000000001</v>
      </c>
      <c r="BJ22" s="87">
        <f t="shared" si="0"/>
        <v>5826.6239999999998</v>
      </c>
      <c r="BK22" s="87">
        <f t="shared" si="0"/>
        <v>1185.914</v>
      </c>
    </row>
    <row r="23" spans="1:63" ht="19.95" customHeight="1">
      <c r="AV23" s="80" t="s">
        <v>92</v>
      </c>
      <c r="AW23" s="89">
        <v>14535390</v>
      </c>
      <c r="AX23" s="89">
        <v>13367321</v>
      </c>
      <c r="AY23" s="90">
        <v>672338</v>
      </c>
      <c r="AZ23" s="81">
        <v>14535.39</v>
      </c>
      <c r="BA23" s="81">
        <v>13367.321</v>
      </c>
      <c r="BB23" s="81">
        <v>672.33799999999997</v>
      </c>
      <c r="BC23" s="80"/>
      <c r="BE23" s="85" t="s">
        <v>93</v>
      </c>
      <c r="BF23" s="86">
        <v>7208957</v>
      </c>
      <c r="BG23" s="87">
        <v>6304659</v>
      </c>
      <c r="BH23" s="88">
        <v>873851</v>
      </c>
      <c r="BI23" s="87">
        <f t="shared" si="0"/>
        <v>7208.9570000000003</v>
      </c>
      <c r="BJ23" s="87">
        <f t="shared" si="0"/>
        <v>6304.6589999999997</v>
      </c>
      <c r="BK23" s="87">
        <f t="shared" si="0"/>
        <v>873.851</v>
      </c>
    </row>
    <row r="24" spans="1:63" ht="19.95" customHeight="1">
      <c r="AV24" s="80" t="s">
        <v>94</v>
      </c>
      <c r="AW24" s="81">
        <v>13986038</v>
      </c>
      <c r="AX24" s="81">
        <v>12836457</v>
      </c>
      <c r="AY24" s="82">
        <v>640597</v>
      </c>
      <c r="AZ24" s="81">
        <v>13986.038</v>
      </c>
      <c r="BA24" s="81">
        <v>12836.457</v>
      </c>
      <c r="BB24" s="81">
        <v>640.59699999999998</v>
      </c>
      <c r="BC24" s="80" t="s">
        <v>94</v>
      </c>
      <c r="BE24" s="85" t="s">
        <v>95</v>
      </c>
      <c r="BF24" s="86">
        <v>7654289</v>
      </c>
      <c r="BG24" s="87">
        <v>6153711</v>
      </c>
      <c r="BH24" s="88">
        <v>1452401</v>
      </c>
      <c r="BI24" s="87">
        <f t="shared" si="0"/>
        <v>7654.2889999999998</v>
      </c>
      <c r="BJ24" s="87">
        <f t="shared" si="0"/>
        <v>6153.7110000000002</v>
      </c>
      <c r="BK24" s="87">
        <f t="shared" si="0"/>
        <v>1452.4010000000001</v>
      </c>
    </row>
    <row r="25" spans="1:63" ht="19.95" customHeight="1">
      <c r="AV25" s="80" t="s">
        <v>96</v>
      </c>
      <c r="AW25" s="81">
        <v>12828289</v>
      </c>
      <c r="AX25" s="81">
        <v>12047414</v>
      </c>
      <c r="AY25" s="82">
        <v>441537</v>
      </c>
      <c r="AZ25" s="81">
        <v>12828.289000000001</v>
      </c>
      <c r="BA25" s="81">
        <v>12047.414000000001</v>
      </c>
      <c r="BB25" s="81">
        <v>441.53699999999998</v>
      </c>
      <c r="BC25" s="80"/>
      <c r="BE25" s="85" t="s">
        <v>97</v>
      </c>
      <c r="BF25" s="86">
        <v>5826558</v>
      </c>
      <c r="BG25" s="87">
        <v>4313923</v>
      </c>
      <c r="BH25" s="88">
        <v>1473252</v>
      </c>
      <c r="BI25" s="87">
        <f t="shared" si="0"/>
        <v>5826.558</v>
      </c>
      <c r="BJ25" s="87">
        <f t="shared" si="0"/>
        <v>4313.9229999999998</v>
      </c>
      <c r="BK25" s="87">
        <f t="shared" si="0"/>
        <v>1473.252</v>
      </c>
    </row>
    <row r="26" spans="1:63" ht="19.95" customHeight="1">
      <c r="AV26" s="80" t="s">
        <v>98</v>
      </c>
      <c r="AW26" s="81">
        <v>13239672</v>
      </c>
      <c r="AX26" s="81">
        <v>12483620</v>
      </c>
      <c r="AY26" s="82">
        <v>288851</v>
      </c>
      <c r="AZ26" s="81">
        <v>13239.672</v>
      </c>
      <c r="BA26" s="81">
        <v>12483.62</v>
      </c>
      <c r="BB26" s="81">
        <v>288.851</v>
      </c>
      <c r="BC26" s="80"/>
      <c r="BE26" s="85" t="s">
        <v>99</v>
      </c>
      <c r="BF26" s="86">
        <v>8841649</v>
      </c>
      <c r="BG26" s="87">
        <v>6423127</v>
      </c>
      <c r="BH26" s="88">
        <v>2386212</v>
      </c>
      <c r="BI26" s="87">
        <f t="shared" si="0"/>
        <v>8841.6489999999994</v>
      </c>
      <c r="BJ26" s="87">
        <f t="shared" si="0"/>
        <v>6423.1270000000004</v>
      </c>
      <c r="BK26" s="87">
        <f t="shared" si="0"/>
        <v>2386.212</v>
      </c>
    </row>
    <row r="27" spans="1:63" ht="19.95" customHeight="1">
      <c r="AV27" s="80" t="s">
        <v>100</v>
      </c>
      <c r="AW27" s="81">
        <v>15149333</v>
      </c>
      <c r="AX27" s="81">
        <v>14134246</v>
      </c>
      <c r="AY27" s="82">
        <v>523034</v>
      </c>
      <c r="AZ27" s="81">
        <v>15149.333000000001</v>
      </c>
      <c r="BA27" s="81">
        <v>14134.245999999999</v>
      </c>
      <c r="BB27" s="81">
        <v>523.03399999999999</v>
      </c>
      <c r="BC27" s="80" t="s">
        <v>101</v>
      </c>
      <c r="BE27" s="85" t="s">
        <v>102</v>
      </c>
      <c r="BF27" s="86">
        <v>6997763</v>
      </c>
      <c r="BG27" s="87">
        <v>4793839</v>
      </c>
      <c r="BH27" s="88">
        <v>1954145</v>
      </c>
      <c r="BI27" s="87">
        <f t="shared" si="0"/>
        <v>6997.7629999999999</v>
      </c>
      <c r="BJ27" s="87">
        <f t="shared" si="0"/>
        <v>4793.8389999999999</v>
      </c>
      <c r="BK27" s="87">
        <f t="shared" si="0"/>
        <v>1954.145</v>
      </c>
    </row>
    <row r="28" spans="1:63" ht="19.95" customHeight="1">
      <c r="AV28" s="80" t="s">
        <v>103</v>
      </c>
      <c r="AW28" s="81">
        <v>9956771</v>
      </c>
      <c r="AX28" s="81">
        <v>9383149</v>
      </c>
      <c r="AY28" s="82">
        <v>316338</v>
      </c>
      <c r="AZ28" s="81">
        <v>9956.7710000000006</v>
      </c>
      <c r="BA28" s="81">
        <v>9383.1489999999994</v>
      </c>
      <c r="BB28" s="81">
        <v>316.33800000000002</v>
      </c>
      <c r="BC28" s="91"/>
      <c r="BE28" s="85" t="s">
        <v>104</v>
      </c>
      <c r="BF28" s="86">
        <v>8686972.5</v>
      </c>
      <c r="BG28" s="87">
        <v>5808833</v>
      </c>
      <c r="BH28" s="88">
        <v>2623982</v>
      </c>
      <c r="BI28" s="87">
        <f t="shared" si="0"/>
        <v>8686.9724999999999</v>
      </c>
      <c r="BJ28" s="87">
        <f t="shared" si="0"/>
        <v>5808.8329999999996</v>
      </c>
      <c r="BK28" s="87">
        <f t="shared" si="0"/>
        <v>2623.982</v>
      </c>
    </row>
    <row r="29" spans="1:63" ht="19.95" customHeight="1">
      <c r="AV29" s="80" t="s">
        <v>105</v>
      </c>
      <c r="AW29" s="81">
        <v>14340478</v>
      </c>
      <c r="AX29" s="81">
        <v>13514628</v>
      </c>
      <c r="AY29" s="82">
        <v>475403</v>
      </c>
      <c r="AZ29" s="81">
        <v>14340.477999999999</v>
      </c>
      <c r="BA29" s="81">
        <v>13514.628000000001</v>
      </c>
      <c r="BB29" s="81">
        <v>475.40300000000002</v>
      </c>
      <c r="BC29" s="91"/>
      <c r="BE29" s="85" t="s">
        <v>106</v>
      </c>
      <c r="BF29" s="86">
        <v>8325877</v>
      </c>
      <c r="BG29" s="87">
        <v>5494503</v>
      </c>
      <c r="BH29" s="88">
        <v>2561059</v>
      </c>
      <c r="BI29" s="87">
        <f t="shared" si="0"/>
        <v>8325.8770000000004</v>
      </c>
      <c r="BJ29" s="87">
        <f t="shared" si="0"/>
        <v>5494.5029999999997</v>
      </c>
      <c r="BK29" s="87">
        <f t="shared" si="0"/>
        <v>2561.0590000000002</v>
      </c>
    </row>
    <row r="30" spans="1:63" ht="19.95" customHeight="1">
      <c r="AV30" s="80" t="s">
        <v>107</v>
      </c>
      <c r="AW30" s="81">
        <v>13738212</v>
      </c>
      <c r="AX30" s="81">
        <v>12873806</v>
      </c>
      <c r="AY30" s="82">
        <v>448767</v>
      </c>
      <c r="AZ30" s="81">
        <v>14340.477999999999</v>
      </c>
      <c r="BA30" s="81">
        <v>13514.628000000001</v>
      </c>
      <c r="BB30" s="81">
        <v>475.40300000000002</v>
      </c>
      <c r="BC30" s="91" t="s">
        <v>107</v>
      </c>
      <c r="BE30" s="85" t="s">
        <v>108</v>
      </c>
      <c r="BF30" s="86">
        <v>8902470</v>
      </c>
      <c r="BG30" s="87">
        <v>6242920</v>
      </c>
      <c r="BH30" s="88">
        <v>2218953</v>
      </c>
      <c r="BI30" s="87">
        <f t="shared" si="0"/>
        <v>8902.4699999999993</v>
      </c>
      <c r="BJ30" s="87">
        <f t="shared" si="0"/>
        <v>6242.92</v>
      </c>
      <c r="BK30" s="87">
        <f t="shared" si="0"/>
        <v>2218.953</v>
      </c>
    </row>
    <row r="31" spans="1:63" s="93" customFormat="1" ht="17.399999999999999">
      <c r="A31" s="92"/>
      <c r="AV31" s="91" t="s">
        <v>109</v>
      </c>
      <c r="AW31" s="94">
        <v>13881805</v>
      </c>
      <c r="AX31" s="95">
        <v>12778061</v>
      </c>
      <c r="AY31" s="96">
        <v>761508</v>
      </c>
      <c r="AZ31" s="95">
        <f t="shared" ref="AZ31:BB39" si="1">AW31/1000</f>
        <v>13881.805</v>
      </c>
      <c r="BA31" s="95">
        <f t="shared" si="1"/>
        <v>12778.061</v>
      </c>
      <c r="BB31" s="95">
        <f t="shared" si="1"/>
        <v>761.50800000000004</v>
      </c>
      <c r="BC31" s="91"/>
      <c r="BE31" s="97" t="s">
        <v>110</v>
      </c>
      <c r="BF31" s="98">
        <v>10184486.5</v>
      </c>
      <c r="BG31" s="99">
        <v>6412308</v>
      </c>
      <c r="BH31" s="100">
        <v>3209750</v>
      </c>
      <c r="BI31" s="99">
        <f t="shared" si="0"/>
        <v>10184.486500000001</v>
      </c>
      <c r="BJ31" s="99">
        <f t="shared" si="0"/>
        <v>6412.308</v>
      </c>
      <c r="BK31" s="99">
        <f t="shared" si="0"/>
        <v>3209.75</v>
      </c>
    </row>
    <row r="32" spans="1:63" ht="17.399999999999999">
      <c r="A32" s="101"/>
      <c r="AV32" s="91" t="s">
        <v>111</v>
      </c>
      <c r="AW32" s="94">
        <v>14408177</v>
      </c>
      <c r="AX32" s="95">
        <v>13369029</v>
      </c>
      <c r="AY32" s="96">
        <v>610362</v>
      </c>
      <c r="AZ32" s="95">
        <f t="shared" si="1"/>
        <v>14408.177</v>
      </c>
      <c r="BA32" s="95">
        <f t="shared" si="1"/>
        <v>13369.029</v>
      </c>
      <c r="BB32" s="95">
        <f t="shared" si="1"/>
        <v>610.36199999999997</v>
      </c>
      <c r="BC32" s="91"/>
      <c r="BE32" s="85" t="s">
        <v>112</v>
      </c>
      <c r="BF32" s="86">
        <v>7444372</v>
      </c>
      <c r="BG32" s="87">
        <v>5438541</v>
      </c>
      <c r="BH32" s="88">
        <v>1767400</v>
      </c>
      <c r="BI32" s="87">
        <f t="shared" si="0"/>
        <v>7444.3720000000003</v>
      </c>
      <c r="BJ32" s="87">
        <f t="shared" si="0"/>
        <v>5438.5410000000002</v>
      </c>
      <c r="BK32" s="87">
        <f t="shared" si="0"/>
        <v>1767.4</v>
      </c>
    </row>
    <row r="33" spans="1:63" ht="17.399999999999999">
      <c r="A33" s="101"/>
      <c r="B33" s="102"/>
      <c r="C33" s="102"/>
      <c r="D33" s="102"/>
      <c r="E33" s="102"/>
      <c r="AV33" s="91" t="s">
        <v>113</v>
      </c>
      <c r="AW33" s="81">
        <v>16289604</v>
      </c>
      <c r="AX33" s="81">
        <v>15260742</v>
      </c>
      <c r="AY33" s="82">
        <v>612321</v>
      </c>
      <c r="AZ33" s="95">
        <f t="shared" si="1"/>
        <v>16289.603999999999</v>
      </c>
      <c r="BA33" s="95">
        <f t="shared" si="1"/>
        <v>15260.742</v>
      </c>
      <c r="BB33" s="95">
        <f t="shared" si="1"/>
        <v>612.32100000000003</v>
      </c>
      <c r="BC33" s="91" t="s">
        <v>113</v>
      </c>
      <c r="BE33" s="85" t="s">
        <v>114</v>
      </c>
      <c r="BF33" s="86">
        <v>9283019</v>
      </c>
      <c r="BG33" s="87">
        <v>6598816</v>
      </c>
      <c r="BH33" s="88">
        <v>2403579</v>
      </c>
      <c r="BI33" s="87">
        <f t="shared" si="0"/>
        <v>9283.0190000000002</v>
      </c>
      <c r="BJ33" s="87">
        <f t="shared" si="0"/>
        <v>6598.8159999999998</v>
      </c>
      <c r="BK33" s="87">
        <f t="shared" si="0"/>
        <v>2403.5790000000002</v>
      </c>
    </row>
    <row r="34" spans="1:63">
      <c r="AV34" s="91" t="s">
        <v>115</v>
      </c>
      <c r="AW34" s="81">
        <v>16054541</v>
      </c>
      <c r="AX34" s="81">
        <v>14640310</v>
      </c>
      <c r="AY34" s="82">
        <v>964876</v>
      </c>
      <c r="AZ34" s="95">
        <f t="shared" si="1"/>
        <v>16054.540999999999</v>
      </c>
      <c r="BA34" s="95">
        <f t="shared" si="1"/>
        <v>14640.31</v>
      </c>
      <c r="BB34" s="95">
        <f t="shared" si="1"/>
        <v>964.87599999999998</v>
      </c>
      <c r="BC34" s="91"/>
      <c r="BE34" s="85" t="s">
        <v>116</v>
      </c>
      <c r="BF34" s="86">
        <v>10309281.5</v>
      </c>
      <c r="BG34" s="87">
        <v>6878062</v>
      </c>
      <c r="BH34" s="88">
        <v>3022730</v>
      </c>
      <c r="BI34" s="87">
        <f t="shared" si="0"/>
        <v>10309.281499999999</v>
      </c>
      <c r="BJ34" s="87">
        <f t="shared" si="0"/>
        <v>6878.0619999999999</v>
      </c>
      <c r="BK34" s="87">
        <f t="shared" si="0"/>
        <v>3022.73</v>
      </c>
    </row>
    <row r="35" spans="1:63">
      <c r="AV35" s="91" t="s">
        <v>117</v>
      </c>
      <c r="AW35" s="81">
        <v>13411941</v>
      </c>
      <c r="AX35" s="81">
        <v>12407145</v>
      </c>
      <c r="AY35" s="82">
        <v>563239</v>
      </c>
      <c r="AZ35" s="81">
        <f t="shared" si="1"/>
        <v>13411.941000000001</v>
      </c>
      <c r="BA35" s="81">
        <f t="shared" si="1"/>
        <v>12407.145</v>
      </c>
      <c r="BB35" s="81">
        <f t="shared" si="1"/>
        <v>563.23900000000003</v>
      </c>
      <c r="BC35" s="91"/>
      <c r="BE35" s="85" t="s">
        <v>118</v>
      </c>
      <c r="BF35" s="86">
        <v>7194504</v>
      </c>
      <c r="BG35" s="87">
        <v>5497460</v>
      </c>
      <c r="BH35" s="88">
        <v>1439145</v>
      </c>
      <c r="BI35" s="87">
        <v>7194.5039999999999</v>
      </c>
      <c r="BJ35" s="87">
        <v>5497.46</v>
      </c>
      <c r="BK35" s="87">
        <v>1439.145</v>
      </c>
    </row>
    <row r="36" spans="1:63">
      <c r="AV36" s="91" t="s">
        <v>119</v>
      </c>
      <c r="AW36" s="81">
        <v>13160733</v>
      </c>
      <c r="AX36" s="81">
        <v>12085445</v>
      </c>
      <c r="AY36" s="82">
        <v>719444</v>
      </c>
      <c r="AZ36" s="81">
        <f t="shared" si="1"/>
        <v>13160.733</v>
      </c>
      <c r="BA36" s="81">
        <f t="shared" si="1"/>
        <v>12085.445</v>
      </c>
      <c r="BB36" s="81">
        <f t="shared" si="1"/>
        <v>719.44399999999996</v>
      </c>
      <c r="BC36" s="91" t="s">
        <v>119</v>
      </c>
      <c r="BE36" s="85" t="s">
        <v>120</v>
      </c>
      <c r="BF36" s="86">
        <v>10502584</v>
      </c>
      <c r="BG36" s="87">
        <v>6497490</v>
      </c>
      <c r="BH36" s="88">
        <v>3535101</v>
      </c>
      <c r="BI36" s="87">
        <f t="shared" ref="BI36:BK58" si="2">BF36/1000</f>
        <v>10502.584000000001</v>
      </c>
      <c r="BJ36" s="87">
        <f t="shared" si="2"/>
        <v>6497.49</v>
      </c>
      <c r="BK36" s="87">
        <f t="shared" si="2"/>
        <v>3535.1010000000001</v>
      </c>
    </row>
    <row r="37" spans="1:63">
      <c r="AV37" s="91" t="s">
        <v>121</v>
      </c>
      <c r="AW37" s="81">
        <v>11892248</v>
      </c>
      <c r="AX37" s="81">
        <v>10928330</v>
      </c>
      <c r="AY37" s="82">
        <v>588100</v>
      </c>
      <c r="AZ37" s="81">
        <f t="shared" si="1"/>
        <v>11892.248</v>
      </c>
      <c r="BA37" s="81">
        <f t="shared" si="1"/>
        <v>10928.33</v>
      </c>
      <c r="BB37" s="81">
        <f t="shared" si="1"/>
        <v>588.1</v>
      </c>
      <c r="BC37" s="91"/>
      <c r="BE37" s="85" t="s">
        <v>122</v>
      </c>
      <c r="BF37" s="86">
        <v>7949826</v>
      </c>
      <c r="BG37" s="87">
        <v>5132908</v>
      </c>
      <c r="BH37" s="88">
        <v>2629195</v>
      </c>
      <c r="BI37" s="87">
        <f t="shared" si="2"/>
        <v>7949.826</v>
      </c>
      <c r="BJ37" s="87">
        <f t="shared" si="2"/>
        <v>5132.9080000000004</v>
      </c>
      <c r="BK37" s="87">
        <f t="shared" si="2"/>
        <v>2629.1950000000002</v>
      </c>
    </row>
    <row r="38" spans="1:63">
      <c r="AV38" s="91" t="s">
        <v>123</v>
      </c>
      <c r="AW38" s="81">
        <v>13723920</v>
      </c>
      <c r="AX38" s="81">
        <v>12592201</v>
      </c>
      <c r="AY38" s="82">
        <v>626752</v>
      </c>
      <c r="AZ38" s="81">
        <f t="shared" si="1"/>
        <v>13723.92</v>
      </c>
      <c r="BA38" s="81">
        <f t="shared" si="1"/>
        <v>12592.200999999999</v>
      </c>
      <c r="BB38" s="81">
        <f t="shared" si="1"/>
        <v>626.75199999999995</v>
      </c>
      <c r="BC38" s="91"/>
      <c r="BE38" s="85" t="s">
        <v>124</v>
      </c>
      <c r="BF38" s="86">
        <v>9903783</v>
      </c>
      <c r="BG38" s="87">
        <v>6552712</v>
      </c>
      <c r="BH38" s="88">
        <v>2946655</v>
      </c>
      <c r="BI38" s="87">
        <f t="shared" si="2"/>
        <v>9903.7829999999994</v>
      </c>
      <c r="BJ38" s="87">
        <f t="shared" si="2"/>
        <v>6552.7120000000004</v>
      </c>
      <c r="BK38" s="87">
        <f t="shared" si="2"/>
        <v>2946.6550000000002</v>
      </c>
    </row>
    <row r="39" spans="1:63">
      <c r="AV39" s="80" t="s">
        <v>125</v>
      </c>
      <c r="AW39" s="81">
        <v>15057259</v>
      </c>
      <c r="AX39" s="81">
        <v>13383339</v>
      </c>
      <c r="AY39" s="82">
        <v>1113615</v>
      </c>
      <c r="AZ39" s="81">
        <f t="shared" si="1"/>
        <v>15057.259</v>
      </c>
      <c r="BA39" s="81">
        <f t="shared" si="1"/>
        <v>13383.339</v>
      </c>
      <c r="BB39" s="81">
        <f t="shared" si="1"/>
        <v>1113.615</v>
      </c>
      <c r="BC39" s="83" t="s">
        <v>126</v>
      </c>
      <c r="BE39" s="85" t="s">
        <v>127</v>
      </c>
      <c r="BF39" s="86">
        <v>8984460</v>
      </c>
      <c r="BG39" s="87">
        <v>6130528</v>
      </c>
      <c r="BH39" s="88">
        <v>2500651</v>
      </c>
      <c r="BI39" s="87">
        <f t="shared" si="2"/>
        <v>8984.4599999999991</v>
      </c>
      <c r="BJ39" s="87">
        <f t="shared" si="2"/>
        <v>6130.5280000000002</v>
      </c>
      <c r="BK39" s="87">
        <f t="shared" si="2"/>
        <v>2500.6509999999998</v>
      </c>
    </row>
    <row r="40" spans="1:63">
      <c r="AV40" s="80" t="s">
        <v>128</v>
      </c>
      <c r="AW40" s="81">
        <v>10309360</v>
      </c>
      <c r="AX40" s="81">
        <v>9413587</v>
      </c>
      <c r="AY40" s="82">
        <v>674685</v>
      </c>
      <c r="AZ40" s="81">
        <v>10309.36</v>
      </c>
      <c r="BA40" s="81">
        <v>9413.5869999999995</v>
      </c>
      <c r="BB40" s="81">
        <v>674.68499999999995</v>
      </c>
      <c r="BE40" s="85" t="s">
        <v>129</v>
      </c>
      <c r="BF40" s="86">
        <v>8927024</v>
      </c>
      <c r="BG40" s="87">
        <v>5925206</v>
      </c>
      <c r="BH40" s="88">
        <v>2618623</v>
      </c>
      <c r="BI40" s="87">
        <f t="shared" si="2"/>
        <v>8927.0239999999994</v>
      </c>
      <c r="BJ40" s="87">
        <f t="shared" si="2"/>
        <v>5925.2060000000001</v>
      </c>
      <c r="BK40" s="87">
        <f t="shared" si="2"/>
        <v>2618.623</v>
      </c>
    </row>
    <row r="41" spans="1:63">
      <c r="AV41" s="80" t="s">
        <v>130</v>
      </c>
      <c r="AW41" s="81">
        <v>13953181</v>
      </c>
      <c r="AX41" s="81">
        <v>12408257</v>
      </c>
      <c r="AY41" s="82">
        <v>1138152</v>
      </c>
      <c r="AZ41" s="81">
        <v>13953.181</v>
      </c>
      <c r="BA41" s="81">
        <v>12408.257</v>
      </c>
      <c r="BB41" s="81">
        <v>1138.152</v>
      </c>
      <c r="BE41" s="85" t="s">
        <v>131</v>
      </c>
      <c r="BF41" s="86">
        <v>9138928</v>
      </c>
      <c r="BG41" s="87">
        <v>5782702</v>
      </c>
      <c r="BH41" s="88">
        <v>2849656</v>
      </c>
      <c r="BI41" s="87">
        <f t="shared" si="2"/>
        <v>9138.9279999999999</v>
      </c>
      <c r="BJ41" s="87">
        <f t="shared" si="2"/>
        <v>5782.7020000000002</v>
      </c>
      <c r="BK41" s="87">
        <f t="shared" si="2"/>
        <v>2849.6559999999999</v>
      </c>
    </row>
    <row r="42" spans="1:63">
      <c r="AV42" s="80" t="s">
        <v>132</v>
      </c>
      <c r="AW42" s="81">
        <v>12325603</v>
      </c>
      <c r="AX42" s="81">
        <v>11245394</v>
      </c>
      <c r="AY42" s="82">
        <v>716530</v>
      </c>
      <c r="AZ42" s="81">
        <v>12325.602999999999</v>
      </c>
      <c r="BA42" s="81">
        <v>11245.394</v>
      </c>
      <c r="BB42" s="81">
        <v>716.53</v>
      </c>
      <c r="BC42" s="83" t="s">
        <v>132</v>
      </c>
      <c r="BE42" s="85" t="s">
        <v>133</v>
      </c>
      <c r="BF42" s="86">
        <v>8746229</v>
      </c>
      <c r="BG42" s="87">
        <v>6085706</v>
      </c>
      <c r="BH42" s="88">
        <v>2071806</v>
      </c>
      <c r="BI42" s="87">
        <f t="shared" si="2"/>
        <v>8746.2289999999994</v>
      </c>
      <c r="BJ42" s="87">
        <f t="shared" si="2"/>
        <v>6085.7060000000001</v>
      </c>
      <c r="BK42" s="87">
        <f t="shared" si="2"/>
        <v>2071.806</v>
      </c>
    </row>
    <row r="43" spans="1:63">
      <c r="BE43" s="85" t="s">
        <v>134</v>
      </c>
      <c r="BF43" s="86">
        <v>7777611</v>
      </c>
      <c r="BG43" s="87">
        <v>5684049</v>
      </c>
      <c r="BH43" s="88">
        <v>1684543</v>
      </c>
      <c r="BI43" s="87">
        <f t="shared" si="2"/>
        <v>7777.6109999999999</v>
      </c>
      <c r="BJ43" s="87">
        <f t="shared" si="2"/>
        <v>5684.049</v>
      </c>
      <c r="BK43" s="87">
        <f t="shared" si="2"/>
        <v>1684.5429999999999</v>
      </c>
    </row>
    <row r="44" spans="1:63">
      <c r="BE44" s="85" t="s">
        <v>135</v>
      </c>
      <c r="BF44" s="86">
        <v>9743924</v>
      </c>
      <c r="BG44" s="87">
        <v>6731112</v>
      </c>
      <c r="BH44" s="88">
        <v>2559841</v>
      </c>
      <c r="BI44" s="87">
        <f t="shared" si="2"/>
        <v>9743.9240000000009</v>
      </c>
      <c r="BJ44" s="87">
        <f t="shared" si="2"/>
        <v>6731.1120000000001</v>
      </c>
      <c r="BK44" s="87">
        <f t="shared" si="2"/>
        <v>2559.8409999999999</v>
      </c>
    </row>
    <row r="45" spans="1:63">
      <c r="BE45" s="85" t="s">
        <v>136</v>
      </c>
      <c r="BF45" s="86">
        <v>9265390</v>
      </c>
      <c r="BG45" s="87">
        <v>7462691</v>
      </c>
      <c r="BH45" s="88">
        <v>1463731</v>
      </c>
      <c r="BI45" s="87">
        <f t="shared" si="2"/>
        <v>9265.39</v>
      </c>
      <c r="BJ45" s="87">
        <f t="shared" si="2"/>
        <v>7462.6909999999998</v>
      </c>
      <c r="BK45" s="87">
        <f t="shared" si="2"/>
        <v>1463.731</v>
      </c>
    </row>
    <row r="46" spans="1:63">
      <c r="BE46" s="85" t="s">
        <v>137</v>
      </c>
      <c r="BF46" s="86">
        <v>6169541.5</v>
      </c>
      <c r="BG46" s="87">
        <v>4616060</v>
      </c>
      <c r="BH46" s="88">
        <v>1303227.5</v>
      </c>
      <c r="BI46" s="87">
        <f t="shared" si="2"/>
        <v>6169.5415000000003</v>
      </c>
      <c r="BJ46" s="87">
        <f t="shared" si="2"/>
        <v>4616.0600000000004</v>
      </c>
      <c r="BK46" s="87">
        <f t="shared" si="2"/>
        <v>1303.2275</v>
      </c>
    </row>
    <row r="47" spans="1:63">
      <c r="BE47" s="103" t="s">
        <v>138</v>
      </c>
      <c r="BF47" s="84">
        <v>6888624</v>
      </c>
      <c r="BG47" s="81">
        <v>4634432</v>
      </c>
      <c r="BH47" s="82">
        <v>1901783</v>
      </c>
      <c r="BI47" s="81">
        <f t="shared" si="2"/>
        <v>6888.6239999999998</v>
      </c>
      <c r="BJ47" s="81">
        <f t="shared" si="2"/>
        <v>4634.4319999999998</v>
      </c>
      <c r="BK47" s="81">
        <f t="shared" si="2"/>
        <v>1901.7829999999999</v>
      </c>
    </row>
    <row r="48" spans="1:63">
      <c r="BE48" s="103" t="s">
        <v>139</v>
      </c>
      <c r="BF48" s="89">
        <v>6464230</v>
      </c>
      <c r="BG48" s="89">
        <v>3871472</v>
      </c>
      <c r="BH48" s="90">
        <v>2344384</v>
      </c>
      <c r="BI48" s="81">
        <f t="shared" si="2"/>
        <v>6464.23</v>
      </c>
      <c r="BJ48" s="81">
        <f t="shared" si="2"/>
        <v>3871.4720000000002</v>
      </c>
      <c r="BK48" s="81">
        <f t="shared" si="2"/>
        <v>2344.384</v>
      </c>
    </row>
    <row r="49" spans="57:63">
      <c r="BE49" s="103" t="s">
        <v>140</v>
      </c>
      <c r="BF49" s="89">
        <v>8393603</v>
      </c>
      <c r="BG49" s="89">
        <v>4966324</v>
      </c>
      <c r="BH49" s="90">
        <v>3124378</v>
      </c>
      <c r="BI49" s="81">
        <f t="shared" si="2"/>
        <v>8393.6029999999992</v>
      </c>
      <c r="BJ49" s="81">
        <f t="shared" si="2"/>
        <v>4966.3239999999996</v>
      </c>
      <c r="BK49" s="81">
        <f t="shared" si="2"/>
        <v>3124.3780000000002</v>
      </c>
    </row>
    <row r="50" spans="57:63">
      <c r="BE50" s="103" t="s">
        <v>141</v>
      </c>
      <c r="BF50" s="84">
        <v>9311519</v>
      </c>
      <c r="BG50" s="81">
        <v>5330087</v>
      </c>
      <c r="BH50" s="82">
        <v>3565070</v>
      </c>
      <c r="BI50" s="81">
        <f t="shared" si="2"/>
        <v>9311.5190000000002</v>
      </c>
      <c r="BJ50" s="81">
        <f t="shared" si="2"/>
        <v>5330.0870000000004</v>
      </c>
      <c r="BK50" s="81">
        <f t="shared" si="2"/>
        <v>3565.07</v>
      </c>
    </row>
    <row r="51" spans="57:63">
      <c r="BE51" s="103" t="s">
        <v>142</v>
      </c>
      <c r="BF51" s="89">
        <v>8612590</v>
      </c>
      <c r="BG51" s="89">
        <v>5290798</v>
      </c>
      <c r="BH51" s="90">
        <v>2898672</v>
      </c>
      <c r="BI51" s="81">
        <f t="shared" si="2"/>
        <v>8612.59</v>
      </c>
      <c r="BJ51" s="81">
        <f t="shared" si="2"/>
        <v>5290.7979999999998</v>
      </c>
      <c r="BK51" s="81">
        <f t="shared" si="2"/>
        <v>2898.672</v>
      </c>
    </row>
    <row r="52" spans="57:63">
      <c r="BE52" s="103" t="s">
        <v>143</v>
      </c>
      <c r="BF52" s="89">
        <v>8262723</v>
      </c>
      <c r="BG52" s="89">
        <v>5084914</v>
      </c>
      <c r="BH52" s="90">
        <v>2864210</v>
      </c>
      <c r="BI52" s="81">
        <f t="shared" si="2"/>
        <v>8262.723</v>
      </c>
      <c r="BJ52" s="81">
        <f t="shared" si="2"/>
        <v>5084.9139999999998</v>
      </c>
      <c r="BK52" s="81">
        <f t="shared" si="2"/>
        <v>2864.21</v>
      </c>
    </row>
    <row r="53" spans="57:63">
      <c r="BE53" s="103" t="s">
        <v>144</v>
      </c>
      <c r="BF53" s="84">
        <v>9563307</v>
      </c>
      <c r="BG53" s="81">
        <v>5706837</v>
      </c>
      <c r="BH53" s="82">
        <v>3522238</v>
      </c>
      <c r="BI53" s="81">
        <f t="shared" si="2"/>
        <v>9563.3070000000007</v>
      </c>
      <c r="BJ53" s="81">
        <f t="shared" si="2"/>
        <v>5706.8370000000004</v>
      </c>
      <c r="BK53" s="81">
        <f t="shared" si="2"/>
        <v>3522.2379999999998</v>
      </c>
    </row>
    <row r="54" spans="57:63">
      <c r="BE54" s="103" t="s">
        <v>145</v>
      </c>
      <c r="BF54" s="89">
        <v>9345055</v>
      </c>
      <c r="BG54" s="89">
        <v>5730547</v>
      </c>
      <c r="BH54" s="90">
        <v>3255113</v>
      </c>
      <c r="BI54" s="81">
        <f t="shared" si="2"/>
        <v>9345.0550000000003</v>
      </c>
      <c r="BJ54" s="81">
        <f t="shared" si="2"/>
        <v>5730.5469999999996</v>
      </c>
      <c r="BK54" s="81">
        <f t="shared" si="2"/>
        <v>3255.1129999999998</v>
      </c>
    </row>
    <row r="55" spans="57:63">
      <c r="BE55" s="103" t="s">
        <v>146</v>
      </c>
      <c r="BF55" s="89">
        <v>9517006</v>
      </c>
      <c r="BG55" s="89">
        <v>5749648</v>
      </c>
      <c r="BH55" s="90">
        <v>3453717</v>
      </c>
      <c r="BI55" s="81">
        <f t="shared" si="2"/>
        <v>9517.0059999999994</v>
      </c>
      <c r="BJ55" s="81">
        <f t="shared" si="2"/>
        <v>5749.6480000000001</v>
      </c>
      <c r="BK55" s="81">
        <f t="shared" si="2"/>
        <v>3453.7170000000001</v>
      </c>
    </row>
    <row r="56" spans="57:63">
      <c r="BE56" s="103" t="s">
        <v>147</v>
      </c>
      <c r="BF56" s="84">
        <v>9089255</v>
      </c>
      <c r="BG56" s="81">
        <v>6452391</v>
      </c>
      <c r="BH56" s="82">
        <v>2265033</v>
      </c>
      <c r="BI56" s="81">
        <f t="shared" si="2"/>
        <v>9089.2549999999992</v>
      </c>
      <c r="BJ56" s="81">
        <f t="shared" si="2"/>
        <v>6452.3909999999996</v>
      </c>
      <c r="BK56" s="81">
        <f t="shared" si="2"/>
        <v>2265.0329999999999</v>
      </c>
    </row>
    <row r="57" spans="57:63">
      <c r="BE57" s="103" t="s">
        <v>148</v>
      </c>
      <c r="BF57" s="89">
        <v>8902795</v>
      </c>
      <c r="BG57" s="89">
        <v>6679218</v>
      </c>
      <c r="BH57" s="90">
        <v>1855182</v>
      </c>
      <c r="BI57" s="81">
        <f t="shared" si="2"/>
        <v>8902.7950000000001</v>
      </c>
      <c r="BJ57" s="81">
        <f t="shared" si="2"/>
        <v>6679.2179999999998</v>
      </c>
      <c r="BK57" s="81">
        <f t="shared" si="2"/>
        <v>1855.182</v>
      </c>
    </row>
    <row r="58" spans="57:63">
      <c r="BE58" s="103" t="s">
        <v>149</v>
      </c>
      <c r="BF58" s="89">
        <v>8822354</v>
      </c>
      <c r="BG58" s="89">
        <v>7110271</v>
      </c>
      <c r="BH58" s="90">
        <v>1349071</v>
      </c>
      <c r="BI58" s="81">
        <f t="shared" si="2"/>
        <v>8822.3539999999994</v>
      </c>
      <c r="BJ58" s="81">
        <f t="shared" si="2"/>
        <v>7110.2709999999997</v>
      </c>
      <c r="BK58" s="81">
        <f t="shared" si="2"/>
        <v>1349.0709999999999</v>
      </c>
    </row>
    <row r="60" spans="57:63">
      <c r="BE60" s="83" t="s">
        <v>150</v>
      </c>
      <c r="BF60" s="84">
        <v>9848195</v>
      </c>
      <c r="BG60" s="81">
        <v>7887411</v>
      </c>
      <c r="BH60" s="82">
        <v>1528451</v>
      </c>
      <c r="BI60" s="81">
        <v>9848.1949999999997</v>
      </c>
      <c r="BJ60" s="81">
        <v>7887.4110000000001</v>
      </c>
      <c r="BK60" s="81">
        <v>1528.451</v>
      </c>
    </row>
    <row r="61" spans="57:63">
      <c r="BE61" s="83" t="s">
        <v>151</v>
      </c>
      <c r="BF61" s="84">
        <v>11440124</v>
      </c>
      <c r="BG61" s="81">
        <v>8373552</v>
      </c>
      <c r="BH61" s="82">
        <v>2009930</v>
      </c>
      <c r="BI61" s="81">
        <v>11440.124</v>
      </c>
      <c r="BJ61" s="81">
        <v>8373.5519999999997</v>
      </c>
      <c r="BK61" s="81">
        <v>2009.93</v>
      </c>
    </row>
    <row r="62" spans="57:63">
      <c r="BE62" s="83" t="s">
        <v>152</v>
      </c>
      <c r="BF62" s="84">
        <v>11089716</v>
      </c>
      <c r="BG62" s="81">
        <v>8437078</v>
      </c>
      <c r="BH62" s="82">
        <v>2046398</v>
      </c>
      <c r="BI62" s="81">
        <v>11089.716</v>
      </c>
      <c r="BJ62" s="81">
        <v>8437.0779999999995</v>
      </c>
      <c r="BK62" s="81">
        <v>2046.3979999999999</v>
      </c>
    </row>
    <row r="63" spans="57:63">
      <c r="BE63" s="83" t="s">
        <v>153</v>
      </c>
      <c r="BF63" s="84">
        <v>11574838</v>
      </c>
      <c r="BG63" s="81">
        <v>10107235</v>
      </c>
      <c r="BH63" s="82">
        <v>987897</v>
      </c>
      <c r="BI63" s="81">
        <v>11574.838</v>
      </c>
      <c r="BJ63" s="81">
        <v>10107.235000000001</v>
      </c>
      <c r="BK63" s="81">
        <v>987.89700000000005</v>
      </c>
    </row>
    <row r="64" spans="57:63">
      <c r="BE64" s="83" t="s">
        <v>154</v>
      </c>
      <c r="BF64" s="84">
        <v>8968254</v>
      </c>
      <c r="BG64" s="81">
        <v>7979268</v>
      </c>
      <c r="BH64" s="82">
        <v>710861</v>
      </c>
      <c r="BI64" s="81">
        <v>8968.2540000000008</v>
      </c>
      <c r="BJ64" s="81">
        <v>7979.268</v>
      </c>
      <c r="BK64" s="81">
        <v>710.86099999999999</v>
      </c>
    </row>
    <row r="65" spans="57:63">
      <c r="BE65" s="83" t="s">
        <v>155</v>
      </c>
      <c r="BF65" s="84">
        <v>10612523</v>
      </c>
      <c r="BG65" s="81">
        <v>9088091</v>
      </c>
      <c r="BH65" s="82">
        <v>1137645</v>
      </c>
      <c r="BI65" s="81">
        <v>10612.522999999999</v>
      </c>
      <c r="BJ65" s="81">
        <v>9088.0910000000003</v>
      </c>
      <c r="BK65" s="81">
        <v>1137.645</v>
      </c>
    </row>
    <row r="66" spans="57:63">
      <c r="BE66" s="83" t="s">
        <v>156</v>
      </c>
      <c r="BF66" s="84">
        <v>9969199</v>
      </c>
      <c r="BG66" s="81">
        <v>8903779</v>
      </c>
      <c r="BH66" s="82">
        <v>826804</v>
      </c>
      <c r="BI66" s="81">
        <v>9969.1990000000005</v>
      </c>
      <c r="BJ66" s="81">
        <v>8903.7790000000005</v>
      </c>
      <c r="BK66" s="81">
        <v>826.80399999999997</v>
      </c>
    </row>
    <row r="67" spans="57:63">
      <c r="BE67" s="83" t="s">
        <v>157</v>
      </c>
      <c r="BF67" s="84">
        <v>9683885</v>
      </c>
      <c r="BG67" s="81">
        <v>8561660</v>
      </c>
      <c r="BH67" s="82">
        <v>885738</v>
      </c>
      <c r="BI67" s="81">
        <v>9683.8850000000002</v>
      </c>
      <c r="BJ67" s="81">
        <v>8561.66</v>
      </c>
      <c r="BK67" s="81">
        <v>885.73800000000006</v>
      </c>
    </row>
    <row r="68" spans="57:63">
      <c r="BE68" s="83" t="s">
        <v>158</v>
      </c>
      <c r="BF68" s="84">
        <v>8165684</v>
      </c>
      <c r="BG68" s="81">
        <v>7345199</v>
      </c>
      <c r="BH68" s="82">
        <v>440191</v>
      </c>
      <c r="BI68" s="81">
        <v>8165.6840000000002</v>
      </c>
      <c r="BJ68" s="81">
        <v>7345.1989999999996</v>
      </c>
      <c r="BK68" s="81">
        <v>440.19099999999997</v>
      </c>
    </row>
    <row r="69" spans="57:63">
      <c r="BE69" s="83" t="s">
        <v>55</v>
      </c>
      <c r="BF69" s="84">
        <v>11713699</v>
      </c>
      <c r="BG69" s="81">
        <v>10776315</v>
      </c>
      <c r="BH69" s="82">
        <v>606026</v>
      </c>
      <c r="BI69" s="81">
        <v>11713.699000000001</v>
      </c>
      <c r="BJ69" s="81">
        <v>10776.315000000001</v>
      </c>
      <c r="BK69" s="81">
        <v>606.02599999999995</v>
      </c>
    </row>
    <row r="70" spans="57:63">
      <c r="BE70" s="83" t="s">
        <v>61</v>
      </c>
      <c r="BF70" s="84">
        <v>11715533</v>
      </c>
      <c r="BG70" s="81">
        <v>10698044</v>
      </c>
      <c r="BH70" s="82">
        <v>649559</v>
      </c>
      <c r="BI70" s="81">
        <v>11715.532999999999</v>
      </c>
      <c r="BJ70" s="81">
        <v>10698.044</v>
      </c>
      <c r="BK70" s="81">
        <v>649.55899999999997</v>
      </c>
    </row>
    <row r="71" spans="57:63">
      <c r="BE71" s="83" t="s">
        <v>67</v>
      </c>
      <c r="BF71" s="84">
        <v>11656347</v>
      </c>
      <c r="BG71" s="81">
        <v>10727910</v>
      </c>
      <c r="BH71" s="82">
        <v>547766</v>
      </c>
      <c r="BI71" s="81">
        <v>11656.347</v>
      </c>
      <c r="BJ71" s="81">
        <v>10727.91</v>
      </c>
      <c r="BK71" s="81">
        <v>547.76599999999996</v>
      </c>
    </row>
    <row r="72" spans="57:63">
      <c r="BE72" s="83" t="s">
        <v>73</v>
      </c>
      <c r="BF72" s="84">
        <v>10888925</v>
      </c>
      <c r="BG72" s="81">
        <v>10162943</v>
      </c>
      <c r="BH72" s="82">
        <v>347454</v>
      </c>
      <c r="BI72" s="81">
        <v>10888.924999999999</v>
      </c>
      <c r="BJ72" s="81">
        <v>10162.942999999999</v>
      </c>
      <c r="BK72" s="81">
        <v>347.45400000000001</v>
      </c>
    </row>
    <row r="73" spans="57:63">
      <c r="BE73" s="83" t="s">
        <v>75</v>
      </c>
      <c r="BF73" s="84">
        <v>17205163</v>
      </c>
      <c r="BG73" s="81">
        <v>16306900</v>
      </c>
      <c r="BH73" s="82">
        <v>500675</v>
      </c>
      <c r="BI73" s="81">
        <v>17205.163</v>
      </c>
      <c r="BJ73" s="81">
        <v>16306.9</v>
      </c>
      <c r="BK73" s="81">
        <v>500.67500000000001</v>
      </c>
    </row>
    <row r="74" spans="57:63">
      <c r="BE74" s="83" t="s">
        <v>78</v>
      </c>
      <c r="BF74" s="84">
        <v>13659581</v>
      </c>
      <c r="BG74" s="81">
        <v>12781739</v>
      </c>
      <c r="BH74" s="82">
        <v>441207</v>
      </c>
      <c r="BI74" s="81">
        <v>13659.581</v>
      </c>
      <c r="BJ74" s="81">
        <v>12781.739</v>
      </c>
      <c r="BK74" s="81">
        <v>441.20699999999999</v>
      </c>
    </row>
    <row r="75" spans="57:63">
      <c r="BE75" s="83" t="s">
        <v>80</v>
      </c>
      <c r="BF75" s="84">
        <v>14599945</v>
      </c>
      <c r="BG75" s="81">
        <v>13114019</v>
      </c>
      <c r="BH75" s="82">
        <v>771179</v>
      </c>
      <c r="BI75" s="81">
        <v>14599.945</v>
      </c>
      <c r="BJ75" s="81">
        <v>13114.019</v>
      </c>
      <c r="BK75" s="81">
        <v>771.17899999999997</v>
      </c>
    </row>
    <row r="76" spans="57:63">
      <c r="BE76" s="83" t="s">
        <v>82</v>
      </c>
      <c r="BF76" s="84">
        <v>13973265</v>
      </c>
      <c r="BG76" s="81">
        <v>12679576</v>
      </c>
      <c r="BH76" s="82">
        <v>605394</v>
      </c>
      <c r="BI76" s="81">
        <v>13973.264999999999</v>
      </c>
      <c r="BJ76" s="81">
        <v>12679.575999999999</v>
      </c>
      <c r="BK76" s="81">
        <v>605.39400000000001</v>
      </c>
    </row>
    <row r="77" spans="57:63">
      <c r="BE77" s="83" t="s">
        <v>84</v>
      </c>
      <c r="BF77" s="84">
        <v>12020442</v>
      </c>
      <c r="BG77" s="81">
        <v>10624448</v>
      </c>
      <c r="BH77" s="82">
        <v>748472</v>
      </c>
      <c r="BI77" s="81">
        <v>12020.441999999999</v>
      </c>
      <c r="BJ77" s="81">
        <v>10624.448</v>
      </c>
      <c r="BK77" s="81">
        <v>748.47199999999998</v>
      </c>
    </row>
    <row r="78" spans="57:63">
      <c r="BE78" s="83" t="s">
        <v>86</v>
      </c>
      <c r="BF78" s="84">
        <v>11432368</v>
      </c>
      <c r="BG78" s="81">
        <v>10364627</v>
      </c>
      <c r="BH78" s="82">
        <v>620047</v>
      </c>
      <c r="BI78" s="81">
        <v>11432.368</v>
      </c>
      <c r="BJ78" s="81">
        <v>10364.627</v>
      </c>
      <c r="BK78" s="81">
        <v>620.04700000000003</v>
      </c>
    </row>
    <row r="79" spans="57:63">
      <c r="BE79" s="83" t="s">
        <v>88</v>
      </c>
      <c r="BF79" s="84">
        <v>12755431</v>
      </c>
      <c r="BG79" s="81">
        <v>11467656</v>
      </c>
      <c r="BH79" s="82">
        <v>700966</v>
      </c>
      <c r="BI79" s="81">
        <v>12755.431</v>
      </c>
      <c r="BJ79" s="81">
        <v>11467.656000000001</v>
      </c>
      <c r="BK79" s="81">
        <v>700.96600000000001</v>
      </c>
    </row>
    <row r="80" spans="57:63">
      <c r="BE80" s="80" t="s">
        <v>90</v>
      </c>
      <c r="BF80" s="81">
        <v>12013190</v>
      </c>
      <c r="BG80" s="81">
        <v>11016323</v>
      </c>
      <c r="BH80" s="82">
        <v>529477</v>
      </c>
      <c r="BI80" s="81">
        <f t="shared" ref="BI80:BK87" si="3">BF80/1000</f>
        <v>12013.19</v>
      </c>
      <c r="BJ80" s="81">
        <f t="shared" si="3"/>
        <v>11016.323</v>
      </c>
      <c r="BK80" s="81">
        <f t="shared" si="3"/>
        <v>529.47699999999998</v>
      </c>
    </row>
    <row r="81" spans="57:63">
      <c r="BE81" s="80" t="s">
        <v>92</v>
      </c>
      <c r="BF81" s="81">
        <v>14535390</v>
      </c>
      <c r="BG81" s="81">
        <v>13367321</v>
      </c>
      <c r="BH81" s="82">
        <v>672338</v>
      </c>
      <c r="BI81" s="81">
        <f t="shared" si="3"/>
        <v>14535.39</v>
      </c>
      <c r="BJ81" s="81">
        <f t="shared" si="3"/>
        <v>13367.321</v>
      </c>
      <c r="BK81" s="81">
        <f t="shared" si="3"/>
        <v>672.33799999999997</v>
      </c>
    </row>
    <row r="82" spans="57:63">
      <c r="BE82" s="80" t="s">
        <v>94</v>
      </c>
      <c r="BF82" s="89">
        <v>13986038</v>
      </c>
      <c r="BG82" s="89">
        <v>12836457</v>
      </c>
      <c r="BH82" s="90">
        <v>640597</v>
      </c>
      <c r="BI82" s="81">
        <f t="shared" si="3"/>
        <v>13986.038</v>
      </c>
      <c r="BJ82" s="81">
        <f t="shared" si="3"/>
        <v>12836.457</v>
      </c>
      <c r="BK82" s="81">
        <f t="shared" si="3"/>
        <v>640.59699999999998</v>
      </c>
    </row>
    <row r="83" spans="57:63">
      <c r="BE83" s="80" t="s">
        <v>96</v>
      </c>
      <c r="BF83" s="81">
        <v>12828289</v>
      </c>
      <c r="BG83" s="81">
        <v>12047414</v>
      </c>
      <c r="BH83" s="82">
        <v>441537</v>
      </c>
      <c r="BI83" s="81">
        <f t="shared" si="3"/>
        <v>12828.289000000001</v>
      </c>
      <c r="BJ83" s="81">
        <f t="shared" si="3"/>
        <v>12047.414000000001</v>
      </c>
      <c r="BK83" s="81">
        <f t="shared" si="3"/>
        <v>441.53699999999998</v>
      </c>
    </row>
    <row r="84" spans="57:63">
      <c r="BE84" s="83" t="s">
        <v>98</v>
      </c>
      <c r="BF84" s="81">
        <v>13239672</v>
      </c>
      <c r="BG84" s="81">
        <v>12483620</v>
      </c>
      <c r="BH84" s="82">
        <v>288851</v>
      </c>
      <c r="BI84" s="81">
        <f t="shared" si="3"/>
        <v>13239.672</v>
      </c>
      <c r="BJ84" s="81">
        <f t="shared" si="3"/>
        <v>12483.62</v>
      </c>
      <c r="BK84" s="81">
        <f t="shared" si="3"/>
        <v>288.851</v>
      </c>
    </row>
    <row r="85" spans="57:63">
      <c r="BE85" s="83" t="s">
        <v>100</v>
      </c>
      <c r="BF85" s="81">
        <v>15149333</v>
      </c>
      <c r="BG85" s="81">
        <v>14134246</v>
      </c>
      <c r="BH85" s="82">
        <v>523034</v>
      </c>
      <c r="BI85" s="81">
        <f t="shared" si="3"/>
        <v>15149.333000000001</v>
      </c>
      <c r="BJ85" s="81">
        <f t="shared" si="3"/>
        <v>14134.245999999999</v>
      </c>
      <c r="BK85" s="81">
        <f t="shared" si="3"/>
        <v>523.03399999999999</v>
      </c>
    </row>
    <row r="86" spans="57:63">
      <c r="BE86" s="83" t="s">
        <v>103</v>
      </c>
      <c r="BF86" s="81">
        <v>9956771</v>
      </c>
      <c r="BG86" s="81">
        <v>9383149</v>
      </c>
      <c r="BH86" s="82">
        <v>316338</v>
      </c>
      <c r="BI86" s="81">
        <f t="shared" si="3"/>
        <v>9956.7710000000006</v>
      </c>
      <c r="BJ86" s="81">
        <f t="shared" si="3"/>
        <v>9383.1489999999994</v>
      </c>
      <c r="BK86" s="81">
        <f t="shared" si="3"/>
        <v>316.33800000000002</v>
      </c>
    </row>
    <row r="87" spans="57:63">
      <c r="BE87" s="83" t="s">
        <v>105</v>
      </c>
      <c r="BF87" s="81">
        <v>14340478</v>
      </c>
      <c r="BG87" s="81">
        <v>13514628</v>
      </c>
      <c r="BH87" s="82">
        <v>475403</v>
      </c>
      <c r="BI87" s="81">
        <f t="shared" si="3"/>
        <v>14340.477999999999</v>
      </c>
      <c r="BJ87" s="81">
        <f t="shared" si="3"/>
        <v>13514.628000000001</v>
      </c>
      <c r="BK87" s="81">
        <f t="shared" si="3"/>
        <v>475.40300000000002</v>
      </c>
    </row>
    <row r="88" spans="57:63">
      <c r="BE88" s="83" t="s">
        <v>107</v>
      </c>
      <c r="BF88" s="81">
        <v>13738212</v>
      </c>
      <c r="BG88" s="81">
        <v>12873806</v>
      </c>
      <c r="BH88" s="82">
        <v>448767</v>
      </c>
      <c r="BI88" s="81">
        <v>13738.212</v>
      </c>
      <c r="BJ88" s="81">
        <v>12873.806</v>
      </c>
      <c r="BK88" s="81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55" max="1048575" man="1"/>
    <brk id="69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Q24"/>
  <sheetViews>
    <sheetView showGridLines="0" view="pageBreakPreview" topLeftCell="A16" zoomScaleNormal="100" zoomScaleSheetLayoutView="100" workbookViewId="0">
      <selection activeCell="A5" sqref="A5"/>
    </sheetView>
  </sheetViews>
  <sheetFormatPr defaultColWidth="8.6328125" defaultRowHeight="16.2"/>
  <cols>
    <col min="1" max="35" width="8.6328125" style="104"/>
    <col min="36" max="36" width="11.36328125" style="104" customWidth="1"/>
    <col min="37" max="37" width="8.6328125" style="104"/>
    <col min="38" max="38" width="5.453125" style="104" customWidth="1"/>
    <col min="39" max="39" width="11.6328125" style="104" customWidth="1"/>
    <col min="40" max="16384" width="8.6328125" style="104"/>
  </cols>
  <sheetData>
    <row r="1" spans="1:43" ht="39.75" customHeight="1">
      <c r="A1" s="195" t="s">
        <v>159</v>
      </c>
      <c r="B1" s="195"/>
      <c r="C1" s="195"/>
      <c r="D1" s="195"/>
      <c r="E1" s="195"/>
      <c r="F1" s="195"/>
      <c r="G1" s="195"/>
      <c r="H1" s="195"/>
      <c r="I1" s="19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</row>
    <row r="2" spans="1:43" ht="16.5" customHeight="1">
      <c r="A2" s="196" t="s">
        <v>160</v>
      </c>
      <c r="B2" s="196"/>
      <c r="C2" s="196"/>
      <c r="D2" s="196"/>
      <c r="E2" s="196"/>
      <c r="F2" s="196"/>
      <c r="G2" s="196"/>
      <c r="H2" s="196"/>
      <c r="I2" s="196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05" t="s">
        <v>161</v>
      </c>
      <c r="AK2" s="105"/>
      <c r="AL2" s="105"/>
      <c r="AM2" s="105" t="s">
        <v>162</v>
      </c>
      <c r="AN2" s="105"/>
      <c r="AO2" s="105"/>
      <c r="AP2" s="105" t="s">
        <v>163</v>
      </c>
      <c r="AQ2" s="105"/>
    </row>
    <row r="3" spans="1:43" ht="19.5" customHeight="1">
      <c r="AJ3" s="105" t="s">
        <v>164</v>
      </c>
      <c r="AK3" s="106">
        <f>'[1]彙總表 1 (新聞稿)'!E18</f>
        <v>91.23</v>
      </c>
      <c r="AL3" s="105"/>
      <c r="AM3" s="105" t="s">
        <v>0</v>
      </c>
      <c r="AN3" s="106">
        <f>'[1]彙總表 1 (新聞稿)'!D59</f>
        <v>51.975826253693228</v>
      </c>
      <c r="AO3" s="105"/>
      <c r="AP3" s="105" t="s">
        <v>165</v>
      </c>
      <c r="AQ3" s="106">
        <f>'[1]表3銀行別(需排序)'!O50</f>
        <v>71.948642458317536</v>
      </c>
    </row>
    <row r="4" spans="1:43" ht="36" customHeight="1">
      <c r="AJ4" s="105" t="s">
        <v>166</v>
      </c>
      <c r="AK4" s="106">
        <f>'[1]彙總表 1 (新聞稿)'!E7</f>
        <v>5.82</v>
      </c>
      <c r="AL4" s="105"/>
      <c r="AM4" s="105" t="s">
        <v>167</v>
      </c>
      <c r="AN4" s="106">
        <f>'[1]彙總表 1 (新聞稿)'!C59</f>
        <v>48.024173746306772</v>
      </c>
      <c r="AO4" s="105"/>
      <c r="AP4" s="107" t="s">
        <v>168</v>
      </c>
      <c r="AQ4" s="106">
        <f>'[1]表3銀行別(需排序)'!O86</f>
        <v>28.051357541682464</v>
      </c>
    </row>
    <row r="5" spans="1:43">
      <c r="AJ5" s="105" t="s">
        <v>169</v>
      </c>
      <c r="AK5" s="106">
        <f>'[1]彙總表 1 (新聞稿)'!E30</f>
        <v>2.66</v>
      </c>
      <c r="AL5" s="105"/>
      <c r="AM5" s="105"/>
      <c r="AN5" s="105"/>
      <c r="AO5" s="105"/>
      <c r="AP5" s="105"/>
      <c r="AQ5" s="105"/>
    </row>
    <row r="6" spans="1:43">
      <c r="AJ6" s="105" t="s">
        <v>170</v>
      </c>
      <c r="AK6" s="106">
        <f>'[1]彙總表 1 (新聞稿)'!E33</f>
        <v>0.27</v>
      </c>
      <c r="AL6" s="105"/>
      <c r="AM6" s="105"/>
      <c r="AN6" s="105"/>
      <c r="AO6" s="105"/>
      <c r="AP6" s="105"/>
      <c r="AQ6" s="105"/>
    </row>
    <row r="7" spans="1:43">
      <c r="AJ7" s="105" t="s">
        <v>171</v>
      </c>
      <c r="AK7" s="106">
        <f>'[1]彙總表 1 (新聞稿)'!E37</f>
        <v>0.02</v>
      </c>
      <c r="AL7" s="105"/>
      <c r="AM7" s="105"/>
      <c r="AN7" s="105"/>
      <c r="AO7" s="105"/>
      <c r="AP7" s="105"/>
      <c r="AQ7" s="105"/>
    </row>
    <row r="11" spans="1:43">
      <c r="AJ11" s="108" t="s">
        <v>172</v>
      </c>
    </row>
    <row r="12" spans="1:43">
      <c r="AJ12" s="108" t="s">
        <v>173</v>
      </c>
    </row>
    <row r="13" spans="1:43">
      <c r="AK13" s="109"/>
    </row>
    <row r="22" spans="1:35" ht="19.5" customHeight="1"/>
    <row r="23" spans="1:35" ht="19.5" customHeight="1"/>
    <row r="24" spans="1:35" ht="22.2">
      <c r="A24" s="196" t="s">
        <v>163</v>
      </c>
      <c r="B24" s="196"/>
      <c r="C24" s="196"/>
      <c r="D24" s="196"/>
      <c r="E24" s="196"/>
      <c r="F24" s="196"/>
      <c r="G24" s="196"/>
      <c r="H24" s="196"/>
      <c r="I24" s="196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</vt:lpstr>
      <vt:lpstr>附表 2</vt:lpstr>
      <vt:lpstr>附圖1 </vt:lpstr>
      <vt:lpstr>附圖2</vt:lpstr>
      <vt:lpstr>'附表 1'!Print_Area</vt:lpstr>
      <vt:lpstr>'附表 2'!Print_Area</vt:lpstr>
      <vt:lpstr>'附圖1 '!Print_Area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2016-05-31T01:55:23Z</cp:lastPrinted>
  <dcterms:created xsi:type="dcterms:W3CDTF">2016-05-26T07:50:22Z</dcterms:created>
  <dcterms:modified xsi:type="dcterms:W3CDTF">2016-05-31T01:55:26Z</dcterms:modified>
</cp:coreProperties>
</file>