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管理科\新聞稿\111.6.24\"/>
    </mc:Choice>
  </mc:AlternateContent>
  <bookViews>
    <workbookView xWindow="0" yWindow="0" windowWidth="20736" windowHeight="9132"/>
  </bookViews>
  <sheets>
    <sheet name="附表1" sheetId="33" r:id="rId1"/>
    <sheet name="附表2" sheetId="35" r:id="rId2"/>
    <sheet name="附表3" sheetId="34" r:id="rId3"/>
    <sheet name="附表4" sheetId="37" r:id="rId4"/>
  </sheets>
  <definedNames>
    <definedName name="_xlnm.Print_Area" localSheetId="0">附表1!$A$1:$G$12</definedName>
    <definedName name="_xlnm.Print_Area" localSheetId="1">附表2!$A$1:$I$18</definedName>
    <definedName name="_xlnm.Print_Area" localSheetId="2">附表3!$A$1:$G$14</definedName>
    <definedName name="_xlnm.Print_Area" localSheetId="3">附表4!$A$1:$I$18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5" l="1"/>
  <c r="G16" i="37" l="1"/>
  <c r="G16" i="35"/>
  <c r="D9" i="34" l="1"/>
  <c r="B9" i="34"/>
  <c r="D9" i="33"/>
  <c r="B9" i="33"/>
  <c r="F9" i="34" l="1"/>
  <c r="G9" i="34" s="1"/>
  <c r="F9" i="33" l="1"/>
  <c r="G9" i="33" s="1"/>
  <c r="F16" i="35" l="1"/>
  <c r="C9" i="34" l="1"/>
  <c r="E9" i="34" l="1"/>
  <c r="F16" i="37"/>
  <c r="C16" i="37"/>
  <c r="D16" i="37"/>
  <c r="C16" i="35"/>
  <c r="H16" i="35" s="1"/>
  <c r="I16" i="35" s="1"/>
  <c r="H16" i="37" l="1"/>
  <c r="I16" i="37" s="1"/>
  <c r="E9" i="33"/>
  <c r="C9" i="33" l="1"/>
</calcChain>
</file>

<file path=xl/sharedStrings.xml><?xml version="1.0" encoding="utf-8"?>
<sst xmlns="http://schemas.openxmlformats.org/spreadsheetml/2006/main" count="95" uniqueCount="49">
  <si>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</si>
  <si>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</si>
  <si>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</si>
  <si>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</si>
  <si>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</si>
  <si>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</si>
  <si>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t>110.12.31</t>
    <phoneticPr fontId="3" type="noConversion"/>
  </si>
  <si>
    <r>
      <rPr>
        <sz val="14"/>
        <rFont val="標楷體"/>
        <family val="4"/>
        <charset val="136"/>
      </rPr>
      <t>部門</t>
    </r>
    <phoneticPr fontId="3" type="noConversion"/>
  </si>
  <si>
    <r>
      <rPr>
        <sz val="14"/>
        <rFont val="標楷體"/>
        <family val="4"/>
        <charset val="136"/>
      </rPr>
      <t>部門</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</si>
  <si>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</si>
  <si>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</si>
  <si>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</si>
  <si>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t xml:space="preserve">        2.</t>
    </r>
    <r>
      <rPr>
        <sz val="11"/>
        <rFont val="標楷體"/>
        <family val="4"/>
        <charset val="136"/>
      </rPr>
      <t>美國、澳大利亞及英國另包括其管轄之無人居住或小規模經濟及金融活動之屬地。</t>
    </r>
    <phoneticPr fontId="2" type="noConversion"/>
  </si>
  <si>
    <r>
      <t xml:space="preserve">        2.</t>
    </r>
    <r>
      <rPr>
        <sz val="11"/>
        <rFont val="標楷體"/>
        <family val="4"/>
        <charset val="136"/>
      </rPr>
      <t>美國、澳大利亞及法國另包括其管轄之無人居住或小規模經濟及金融活動之屬地。</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</si>
  <si>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</si>
  <si>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</si>
  <si>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</si>
  <si>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</si>
  <si>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</si>
  <si>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</si>
  <si>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</si>
  <si>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</si>
  <si>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</si>
  <si>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日本</t>
    </r>
    <r>
      <rPr>
        <sz val="14"/>
        <rFont val="Times New Roman"/>
        <family val="1"/>
      </rPr>
      <t>(Japan)</t>
    </r>
  </si>
  <si>
    <r>
      <rPr>
        <sz val="14"/>
        <rFont val="標楷體"/>
        <family val="4"/>
        <charset val="136"/>
      </rPr>
      <t>澳大利亞</t>
    </r>
    <r>
      <rPr>
        <sz val="14"/>
        <rFont val="Times New Roman"/>
        <family val="1"/>
      </rPr>
      <t>(Australia)</t>
    </r>
  </si>
  <si>
    <r>
      <rPr>
        <sz val="14"/>
        <rFont val="標楷體"/>
        <family val="4"/>
        <charset val="136"/>
      </rPr>
      <t>新加坡</t>
    </r>
    <r>
      <rPr>
        <sz val="14"/>
        <rFont val="Times New Roman"/>
        <family val="1"/>
      </rPr>
      <t>(Singapore)</t>
    </r>
  </si>
  <si>
    <r>
      <rPr>
        <sz val="14"/>
        <rFont val="標楷體"/>
        <family val="4"/>
        <charset val="136"/>
      </rPr>
      <t>開曼群島</t>
    </r>
    <r>
      <rPr>
        <sz val="14"/>
        <rFont val="Times New Roman"/>
        <family val="1"/>
      </rPr>
      <t>(Cayman Islands)</t>
    </r>
  </si>
  <si>
    <r>
      <rPr>
        <sz val="14"/>
        <rFont val="標楷體"/>
        <family val="4"/>
        <charset val="136"/>
      </rPr>
      <t>越南</t>
    </r>
    <r>
      <rPr>
        <sz val="14"/>
        <rFont val="Times New Roman"/>
        <family val="1"/>
      </rPr>
      <t>(Vietnam)</t>
    </r>
  </si>
  <si>
    <r>
      <rPr>
        <sz val="14"/>
        <rFont val="標楷體"/>
        <family val="4"/>
        <charset val="136"/>
      </rPr>
      <t>英國</t>
    </r>
    <r>
      <rPr>
        <sz val="14"/>
        <rFont val="Times New Roman"/>
        <family val="1"/>
      </rPr>
      <t>(United Kingdom)</t>
    </r>
  </si>
  <si>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</si>
  <si>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</si>
  <si>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保證人基礎暴險淨額　</t>
    </r>
    <phoneticPr fontId="3" type="noConversion"/>
  </si>
  <si>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</si>
  <si>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</si>
  <si>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r>
      <t xml:space="preserve">        2.</t>
    </r>
    <r>
      <rPr>
        <sz val="11"/>
        <rFont val="標楷體"/>
        <family val="4"/>
        <charset val="136"/>
      </rPr>
      <t>「直接交易對手基礎暴險餘額」係指對直接交易對手所在國之債權金額。</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</si>
  <si>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本國銀行外國債權直接交易對手基礎暴險餘額統計表</t>
    </r>
    <r>
      <rPr>
        <sz val="20"/>
        <rFont val="Times New Roman"/>
        <family val="1"/>
      </rPr>
      <t>(</t>
    </r>
    <r>
      <rPr>
        <sz val="20"/>
        <rFont val="標楷體"/>
        <family val="4"/>
        <charset val="136"/>
      </rPr>
      <t>部門別</t>
    </r>
    <r>
      <rPr>
        <sz val="20"/>
        <rFont val="Times New Roman"/>
        <family val="1"/>
      </rPr>
      <t>)</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</si>
  <si>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本國銀行外國債權交易對手基礎暴險餘額前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</si>
  <si>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本國銀行外國債權保證人基礎暴險淨額統計表</t>
    </r>
    <r>
      <rPr>
        <sz val="20"/>
        <rFont val="Times New Roman"/>
        <family val="1"/>
      </rPr>
      <t>(</t>
    </r>
    <r>
      <rPr>
        <sz val="20"/>
        <rFont val="標楷體"/>
        <family val="4"/>
        <charset val="136"/>
      </rPr>
      <t>部門別</t>
    </r>
    <r>
      <rPr>
        <sz val="20"/>
        <rFont val="Times New Roman"/>
        <family val="1"/>
      </rPr>
      <t>)</t>
    </r>
    <phoneticPr fontId="3" type="noConversion"/>
  </si>
  <si>
    <r>
      <t xml:space="preserve">        2.</t>
    </r>
    <r>
      <rPr>
        <sz val="11"/>
        <rFont val="標楷體"/>
        <family val="4"/>
        <charset val="136"/>
      </rPr>
      <t>「保證人基礎暴險淨額」係指將直接交易對手基礎暴險餘額依最終債務人所在國或分支機構之總公司所在國進行調整後之債權金額。</t>
    </r>
    <phoneticPr fontId="3"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</si>
  <si>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</si>
  <si>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4  </t>
    </r>
    <r>
      <rPr>
        <sz val="20"/>
        <rFont val="標楷體"/>
        <family val="4"/>
        <charset val="136"/>
      </rPr>
      <t>本國銀行外國債權保證人基礎暴險淨額前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</si>
  <si>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t>直接交易對手基礎暴險餘額　</t>
    <phoneticPr fontId="3" type="noConversion"/>
  </si>
  <si>
    <t>111.3.31</t>
    <phoneticPr fontId="3" type="noConversion"/>
  </si>
  <si>
    <t>其他</t>
    <phoneticPr fontId="2" type="noConversion"/>
  </si>
  <si>
    <t>其他</t>
    <phoneticPr fontId="3" type="noConversion"/>
  </si>
  <si>
    <r>
      <rPr>
        <sz val="14"/>
        <rFont val="標楷體"/>
        <family val="4"/>
        <charset val="136"/>
      </rPr>
      <t>單位：億美元、</t>
    </r>
    <r>
      <rPr>
        <sz val="14"/>
        <rFont val="Times New Roman"/>
        <family val="1"/>
      </rPr>
      <t>%</t>
    </r>
    <phoneticPr fontId="2" type="noConversion"/>
  </si>
  <si>
    <r>
      <rPr>
        <sz val="12"/>
        <rFont val="標楷體"/>
        <family val="4"/>
        <charset val="136"/>
      </rPr>
      <t>單位：億美元、</t>
    </r>
    <r>
      <rPr>
        <sz val="12"/>
        <rFont val="Times New Roman"/>
        <family val="1"/>
      </rPr>
      <t>%</t>
    </r>
    <phoneticPr fontId="3" type="noConversion"/>
  </si>
  <si>
    <t>111.3.31</t>
    <phoneticPr fontId="2" type="noConversion"/>
  </si>
  <si>
    <t>110.12.31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</si>
</sst>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s>
  <fonts count="15">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
      <sz val="13"/>
      <name val="標楷體"/>
      <family val="4"/>
      <charset val="136"/>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89">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10" fillId="0" borderId="0" xfId="2" applyFont="1" applyFill="1" applyAlignment="1">
      <alignment horizontal="righ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9" xfId="2" applyFont="1" applyFill="1" applyBorder="1" applyAlignment="1">
      <alignment vertical="center" wrapText="1"/>
    </xf>
    <xf numFmtId="0" fontId="10" fillId="0" borderId="10" xfId="2" applyFont="1" applyFill="1" applyBorder="1" applyAlignment="1">
      <alignment vertical="center" wrapText="1"/>
    </xf>
    <xf numFmtId="0" fontId="10" fillId="0" borderId="3"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9" fontId="10" fillId="0" borderId="2" xfId="2" applyNumberFormat="1" applyFont="1" applyFill="1" applyBorder="1" applyAlignment="1">
      <alignment horizontal="right" vertical="center" wrapText="1"/>
    </xf>
    <xf numFmtId="178" fontId="10" fillId="0" borderId="0" xfId="3" applyNumberFormat="1" applyFont="1" applyFill="1">
      <alignment vertical="center"/>
    </xf>
    <xf numFmtId="180" fontId="10" fillId="0" borderId="0" xfId="1" applyNumberFormat="1" applyFont="1" applyFill="1">
      <alignment vertical="center"/>
    </xf>
    <xf numFmtId="179" fontId="10" fillId="0" borderId="11" xfId="2" applyNumberFormat="1" applyFont="1" applyFill="1" applyBorder="1" applyAlignment="1">
      <alignment horizontal="right" vertical="center" wrapText="1"/>
    </xf>
    <xf numFmtId="43" fontId="10" fillId="0" borderId="11" xfId="1" applyFont="1" applyFill="1" applyBorder="1" applyAlignment="1">
      <alignment horizontal="right" vertical="center" wrapText="1"/>
    </xf>
    <xf numFmtId="179" fontId="10" fillId="0" borderId="8" xfId="2" applyNumberFormat="1" applyFont="1" applyFill="1" applyBorder="1" applyAlignment="1">
      <alignment horizontal="right" vertical="center" wrapText="1"/>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177" fontId="10" fillId="0" borderId="8" xfId="0" applyNumberFormat="1" applyFont="1" applyFill="1" applyBorder="1">
      <alignment vertical="center"/>
    </xf>
    <xf numFmtId="177" fontId="10" fillId="0" borderId="8" xfId="0" applyNumberFormat="1" applyFont="1" applyFill="1" applyBorder="1" applyAlignment="1">
      <alignment horizontal="right" vertical="center"/>
    </xf>
    <xf numFmtId="2" fontId="10" fillId="0" borderId="0" xfId="0" applyNumberFormat="1" applyFont="1">
      <alignment vertical="center"/>
    </xf>
    <xf numFmtId="38" fontId="10" fillId="0" borderId="8" xfId="0" applyNumberFormat="1" applyFont="1" applyBorder="1" applyAlignment="1">
      <alignment horizontal="left" vertical="center" wrapText="1"/>
    </xf>
    <xf numFmtId="0" fontId="10" fillId="2" borderId="8" xfId="0" applyFont="1" applyFill="1" applyBorder="1" applyAlignment="1">
      <alignment horizontal="center" vertical="center" wrapText="1"/>
    </xf>
    <xf numFmtId="0" fontId="10" fillId="3" borderId="8" xfId="0" applyFont="1" applyFill="1" applyBorder="1" applyAlignment="1">
      <alignment vertical="center" wrapText="1"/>
    </xf>
    <xf numFmtId="177" fontId="10" fillId="3" borderId="8" xfId="0" applyNumberFormat="1" applyFont="1" applyFill="1" applyBorder="1">
      <alignment vertical="center"/>
    </xf>
    <xf numFmtId="177" fontId="10" fillId="3" borderId="8" xfId="0" applyNumberFormat="1" applyFont="1" applyFill="1" applyBorder="1" applyAlignment="1">
      <alignment horizontal="right" vertical="center"/>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2" fontId="10" fillId="0" borderId="9" xfId="2" applyNumberFormat="1" applyFont="1" applyBorder="1" applyAlignment="1">
      <alignment horizontal="right" vertical="center" wrapText="1"/>
    </xf>
    <xf numFmtId="0" fontId="10" fillId="0" borderId="2" xfId="2" applyFont="1" applyBorder="1" applyAlignment="1">
      <alignment horizontal="right" vertical="center" wrapText="1"/>
    </xf>
    <xf numFmtId="2" fontId="10" fillId="0" borderId="10" xfId="2" applyNumberFormat="1" applyFont="1" applyBorder="1" applyAlignment="1">
      <alignment horizontal="right" vertical="center" wrapText="1"/>
    </xf>
    <xf numFmtId="0" fontId="10" fillId="0" borderId="11" xfId="2" applyFont="1" applyBorder="1" applyAlignment="1">
      <alignment horizontal="right" vertical="center" wrapText="1"/>
    </xf>
    <xf numFmtId="2" fontId="10" fillId="0" borderId="6" xfId="2" applyNumberFormat="1" applyFont="1" applyBorder="1" applyAlignment="1">
      <alignment horizontal="right" vertical="center" wrapText="1"/>
    </xf>
    <xf numFmtId="0" fontId="10" fillId="0" borderId="7" xfId="2" applyFont="1" applyBorder="1" applyAlignment="1">
      <alignment horizontal="right" vertical="center" wrapText="1"/>
    </xf>
    <xf numFmtId="2" fontId="10" fillId="0" borderId="7" xfId="2" applyNumberFormat="1" applyFont="1" applyBorder="1" applyAlignment="1">
      <alignment horizontal="right" vertical="center" wrapText="1"/>
    </xf>
    <xf numFmtId="0" fontId="11" fillId="0" borderId="7" xfId="2" applyFont="1" applyFill="1" applyBorder="1" applyAlignment="1">
      <alignment vertical="center" wrapText="1"/>
    </xf>
    <xf numFmtId="0" fontId="11" fillId="0" borderId="6" xfId="2" applyFont="1" applyBorder="1" applyAlignment="1">
      <alignment vertical="center" wrapText="1"/>
    </xf>
    <xf numFmtId="2" fontId="10" fillId="0" borderId="2" xfId="2" applyNumberFormat="1" applyFont="1" applyBorder="1" applyAlignment="1">
      <alignment horizontal="right" vertical="center" wrapText="1"/>
    </xf>
    <xf numFmtId="2" fontId="10" fillId="0" borderId="11" xfId="2" applyNumberFormat="1" applyFont="1" applyBorder="1" applyAlignment="1">
      <alignment horizontal="right" vertical="center" wrapText="1"/>
    </xf>
    <xf numFmtId="0" fontId="10" fillId="0" borderId="0" xfId="0" applyFont="1" applyBorder="1">
      <alignment vertical="center"/>
    </xf>
    <xf numFmtId="0" fontId="5" fillId="0" borderId="0" xfId="0" applyFont="1" applyBorder="1" applyAlignment="1">
      <alignment vertical="center" wrapText="1"/>
    </xf>
    <xf numFmtId="0" fontId="4" fillId="0" borderId="0" xfId="0" applyFont="1" applyBorder="1">
      <alignment vertical="center"/>
    </xf>
    <xf numFmtId="0" fontId="14" fillId="0" borderId="0" xfId="0" applyFont="1" applyFill="1" applyBorder="1" applyAlignment="1">
      <alignment vertical="center" wrapText="1"/>
    </xf>
    <xf numFmtId="38" fontId="14" fillId="0" borderId="0" xfId="0" applyNumberFormat="1" applyFont="1" applyBorder="1" applyAlignment="1">
      <alignment horizontal="left" vertical="center" wrapText="1"/>
    </xf>
    <xf numFmtId="177" fontId="10" fillId="0" borderId="2" xfId="2" applyNumberFormat="1" applyFont="1" applyFill="1" applyBorder="1">
      <alignment vertical="center"/>
    </xf>
    <xf numFmtId="177" fontId="10" fillId="0" borderId="11" xfId="2" applyNumberFormat="1" applyFont="1" applyFill="1" applyBorder="1">
      <alignment vertical="center"/>
    </xf>
    <xf numFmtId="177" fontId="10" fillId="0" borderId="7" xfId="2" applyNumberFormat="1" applyFont="1" applyFill="1" applyBorder="1">
      <alignment vertical="center"/>
    </xf>
    <xf numFmtId="177" fontId="10" fillId="0" borderId="8" xfId="2" applyNumberFormat="1" applyFont="1" applyFill="1" applyBorder="1">
      <alignment vertical="center"/>
    </xf>
    <xf numFmtId="177" fontId="10" fillId="2" borderId="8" xfId="2" applyNumberFormat="1" applyFont="1" applyFill="1" applyBorder="1">
      <alignment vertical="center"/>
    </xf>
    <xf numFmtId="177" fontId="10" fillId="2" borderId="8" xfId="0" applyNumberFormat="1" applyFont="1" applyFill="1" applyBorder="1">
      <alignment vertical="center"/>
    </xf>
    <xf numFmtId="177" fontId="10" fillId="0" borderId="8" xfId="0" applyNumberFormat="1" applyFont="1" applyBorder="1">
      <alignment vertical="center"/>
    </xf>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44" fontId="13" fillId="0" borderId="12" xfId="0" applyNumberFormat="1" applyFont="1" applyBorder="1" applyAlignment="1">
      <alignment horizontal="center" vertical="center" wrapText="1"/>
    </xf>
    <xf numFmtId="44" fontId="13" fillId="0" borderId="13" xfId="0" applyNumberFormat="1" applyFont="1" applyBorder="1" applyAlignment="1">
      <alignment horizontal="center" vertical="center" wrapText="1"/>
    </xf>
    <xf numFmtId="0" fontId="4" fillId="0" borderId="1" xfId="0" applyFont="1" applyBorder="1" applyAlignment="1">
      <alignment horizontal="right" vertical="center" wrapText="1"/>
    </xf>
    <xf numFmtId="0" fontId="8"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2" applyFont="1" applyAlignment="1">
      <alignment horizontal="center" vertical="center" wrapText="1"/>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1" xfId="2" applyFont="1" applyFill="1" applyBorder="1" applyAlignment="1">
      <alignment horizontal="right" vertical="center"/>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Normal="100" workbookViewId="0">
      <selection activeCell="B17" sqref="B17"/>
    </sheetView>
  </sheetViews>
  <sheetFormatPr defaultColWidth="9" defaultRowHeight="15.6"/>
  <cols>
    <col min="1" max="1" width="26.6640625" style="3" customWidth="1"/>
    <col min="2" max="2" width="20.6640625" style="3" customWidth="1"/>
    <col min="3" max="3" width="12.109375" style="3" customWidth="1"/>
    <col min="4" max="4" width="20.6640625" style="3" customWidth="1"/>
    <col min="5" max="5" width="12.109375" style="3" customWidth="1"/>
    <col min="6" max="6" width="20.6640625" style="3" customWidth="1"/>
    <col min="7" max="7" width="12.109375" style="3" customWidth="1"/>
    <col min="8" max="9" width="9" style="3"/>
    <col min="10" max="10" width="12.6640625" style="3" bestFit="1" customWidth="1"/>
    <col min="11" max="16384" width="9" style="3"/>
  </cols>
  <sheetData>
    <row r="1" spans="1:10" ht="66" customHeight="1">
      <c r="A1" s="69" t="s">
        <v>35</v>
      </c>
      <c r="B1" s="69"/>
      <c r="C1" s="69"/>
      <c r="D1" s="69"/>
      <c r="E1" s="69"/>
      <c r="F1" s="69"/>
      <c r="G1" s="69"/>
    </row>
    <row r="2" spans="1:10" ht="20.100000000000001" customHeight="1">
      <c r="G2" s="13" t="s">
        <v>45</v>
      </c>
    </row>
    <row r="3" spans="1:10" s="21" customFormat="1" ht="27" customHeight="1">
      <c r="A3" s="70" t="s">
        <v>7</v>
      </c>
      <c r="B3" s="72" t="s">
        <v>47</v>
      </c>
      <c r="C3" s="73"/>
      <c r="D3" s="72" t="s">
        <v>48</v>
      </c>
      <c r="E3" s="73"/>
      <c r="F3" s="67" t="s">
        <v>0</v>
      </c>
      <c r="G3" s="68"/>
    </row>
    <row r="4" spans="1:10" s="21" customFormat="1" ht="27" customHeight="1">
      <c r="A4" s="71"/>
      <c r="B4" s="4" t="s">
        <v>1</v>
      </c>
      <c r="C4" s="19" t="s">
        <v>2</v>
      </c>
      <c r="D4" s="18" t="s">
        <v>1</v>
      </c>
      <c r="E4" s="4" t="s">
        <v>2</v>
      </c>
      <c r="F4" s="8" t="s">
        <v>1</v>
      </c>
      <c r="G4" s="4" t="s">
        <v>3</v>
      </c>
    </row>
    <row r="5" spans="1:10" s="21" customFormat="1" ht="33" customHeight="1">
      <c r="A5" s="16" t="s">
        <v>9</v>
      </c>
      <c r="B5" s="60">
        <v>1524.86</v>
      </c>
      <c r="C5" s="22">
        <v>28.84</v>
      </c>
      <c r="D5" s="60">
        <v>1561.73</v>
      </c>
      <c r="E5" s="22">
        <v>29.91</v>
      </c>
      <c r="F5" s="60">
        <v>-36.870000000000118</v>
      </c>
      <c r="G5" s="22">
        <v>-2.36</v>
      </c>
      <c r="H5" s="23"/>
      <c r="J5" s="24"/>
    </row>
    <row r="6" spans="1:10" s="21" customFormat="1" ht="33" customHeight="1">
      <c r="A6" s="17" t="s">
        <v>10</v>
      </c>
      <c r="B6" s="61">
        <v>573.35</v>
      </c>
      <c r="C6" s="25">
        <v>10.84</v>
      </c>
      <c r="D6" s="61">
        <v>494.31</v>
      </c>
      <c r="E6" s="25">
        <v>9.4700000000000006</v>
      </c>
      <c r="F6" s="61">
        <v>79.04000000000002</v>
      </c>
      <c r="G6" s="25">
        <v>15.99</v>
      </c>
      <c r="H6" s="23"/>
    </row>
    <row r="7" spans="1:10" s="21" customFormat="1" ht="33" customHeight="1">
      <c r="A7" s="17" t="s">
        <v>11</v>
      </c>
      <c r="B7" s="61">
        <v>3148.91</v>
      </c>
      <c r="C7" s="25">
        <v>59.56</v>
      </c>
      <c r="D7" s="61">
        <v>3126.85</v>
      </c>
      <c r="E7" s="25">
        <v>59.88</v>
      </c>
      <c r="F7" s="61">
        <v>22.059999999999945</v>
      </c>
      <c r="G7" s="25">
        <v>0.71</v>
      </c>
      <c r="H7" s="23"/>
    </row>
    <row r="8" spans="1:10" s="21" customFormat="1" ht="33" customHeight="1">
      <c r="A8" s="51" t="s">
        <v>44</v>
      </c>
      <c r="B8" s="62">
        <v>40.200000000000003</v>
      </c>
      <c r="C8" s="25">
        <v>0.76</v>
      </c>
      <c r="D8" s="62">
        <v>38.67</v>
      </c>
      <c r="E8" s="25">
        <v>0.74</v>
      </c>
      <c r="F8" s="62">
        <v>1.5300000000000011</v>
      </c>
      <c r="G8" s="26">
        <v>3.96</v>
      </c>
      <c r="H8" s="23"/>
    </row>
    <row r="9" spans="1:10" s="21" customFormat="1" ht="33" customHeight="1">
      <c r="A9" s="4" t="s">
        <v>14</v>
      </c>
      <c r="B9" s="63">
        <f>SUM(B5:B8)</f>
        <v>5287.32</v>
      </c>
      <c r="C9" s="27">
        <f>IF(B9=0,"_",IF($B$9=0,"_ ",ROUND(B9/$B$9*100,2)))</f>
        <v>100</v>
      </c>
      <c r="D9" s="63">
        <f>SUM(D5:D8)</f>
        <v>5221.5599999999995</v>
      </c>
      <c r="E9" s="27">
        <f>IF(D9=0,"_",IF($D$9=0,"_ ",ROUND(D9/$D$9*100,2)))</f>
        <v>100</v>
      </c>
      <c r="F9" s="63">
        <f>B9-D9</f>
        <v>65.760000000000218</v>
      </c>
      <c r="G9" s="27">
        <f>IF(D9=0,"_",ROUND(F9/D9*100,2))</f>
        <v>1.26</v>
      </c>
    </row>
    <row r="10" spans="1:10" ht="15.75" customHeight="1">
      <c r="A10" s="1" t="s">
        <v>4</v>
      </c>
    </row>
    <row r="11" spans="1:10" ht="15.75" customHeight="1">
      <c r="A11" s="1" t="s">
        <v>34</v>
      </c>
    </row>
    <row r="12" spans="1:10" ht="15.75" customHeight="1">
      <c r="A12" s="1"/>
      <c r="B12" s="5"/>
    </row>
    <row r="16" spans="1:10" ht="18">
      <c r="A16" s="21"/>
    </row>
  </sheetData>
  <mergeCells count="5">
    <mergeCell ref="F3:G3"/>
    <mergeCell ref="A1:G1"/>
    <mergeCell ref="A3:A4"/>
    <mergeCell ref="B3:C3"/>
    <mergeCell ref="D3:E3"/>
  </mergeCells>
  <phoneticPr fontId="2" type="noConversion"/>
  <printOptions horizontalCentered="1"/>
  <pageMargins left="0.78740157480314965" right="0.78740157480314965" top="0.78740157480314965" bottom="0.78740157480314965" header="0" footer="0"/>
  <pageSetup paperSize="9" orientation="landscape" r:id="rId1"/>
  <headerFooter alignWithMargins="0"/>
  <ignoredErrors>
    <ignoredError sqref="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zoomScaleSheetLayoutView="100" workbookViewId="0">
      <selection activeCell="B11" sqref="B11"/>
    </sheetView>
  </sheetViews>
  <sheetFormatPr defaultColWidth="9" defaultRowHeight="15.6"/>
  <cols>
    <col min="1" max="1" width="35.6640625" style="10" customWidth="1"/>
    <col min="2" max="2" width="8.6640625" style="10" customWidth="1"/>
    <col min="3" max="3" width="18.6640625" style="10" customWidth="1"/>
    <col min="4" max="5" width="8.6640625" style="10" customWidth="1"/>
    <col min="6" max="6" width="18.6640625" style="10" customWidth="1"/>
    <col min="7" max="7" width="8.6640625" style="10" customWidth="1"/>
    <col min="8" max="8" width="18.6640625" style="10" customWidth="1"/>
    <col min="9" max="9" width="8.6640625" style="10" customWidth="1"/>
    <col min="10" max="16384" width="9" style="10"/>
  </cols>
  <sheetData>
    <row r="1" spans="1:17" s="2" customFormat="1" ht="36" customHeight="1">
      <c r="A1" s="75" t="s">
        <v>36</v>
      </c>
      <c r="B1" s="75"/>
      <c r="C1" s="75"/>
      <c r="D1" s="75"/>
      <c r="E1" s="75"/>
      <c r="F1" s="75"/>
      <c r="G1" s="75"/>
      <c r="H1" s="75"/>
      <c r="I1" s="75"/>
    </row>
    <row r="2" spans="1:17" ht="20.100000000000001" customHeight="1">
      <c r="A2" s="74" t="s">
        <v>46</v>
      </c>
      <c r="B2" s="74"/>
      <c r="C2" s="74"/>
      <c r="D2" s="74"/>
      <c r="E2" s="74"/>
      <c r="F2" s="74"/>
      <c r="G2" s="74"/>
      <c r="H2" s="74"/>
      <c r="I2" s="74"/>
    </row>
    <row r="3" spans="1:17" s="28" customFormat="1" ht="20.100000000000001" customHeight="1">
      <c r="A3" s="76" t="s">
        <v>15</v>
      </c>
      <c r="B3" s="79" t="s">
        <v>41</v>
      </c>
      <c r="C3" s="80"/>
      <c r="D3" s="80"/>
      <c r="E3" s="80"/>
      <c r="F3" s="80"/>
      <c r="G3" s="80"/>
      <c r="H3" s="80"/>
      <c r="I3" s="81"/>
    </row>
    <row r="4" spans="1:17" s="28" customFormat="1" ht="20.100000000000001" customHeight="1">
      <c r="A4" s="77"/>
      <c r="B4" s="82" t="s">
        <v>42</v>
      </c>
      <c r="C4" s="80"/>
      <c r="D4" s="81"/>
      <c r="E4" s="82" t="s">
        <v>6</v>
      </c>
      <c r="F4" s="80"/>
      <c r="G4" s="81"/>
      <c r="H4" s="82" t="s">
        <v>16</v>
      </c>
      <c r="I4" s="81"/>
    </row>
    <row r="5" spans="1:17" s="28" customFormat="1" ht="20.100000000000001" customHeight="1">
      <c r="A5" s="78"/>
      <c r="B5" s="29" t="s">
        <v>17</v>
      </c>
      <c r="C5" s="29" t="s">
        <v>18</v>
      </c>
      <c r="D5" s="30" t="s">
        <v>2</v>
      </c>
      <c r="E5" s="29" t="s">
        <v>17</v>
      </c>
      <c r="F5" s="29" t="s">
        <v>18</v>
      </c>
      <c r="G5" s="30" t="s">
        <v>2</v>
      </c>
      <c r="H5" s="29" t="s">
        <v>18</v>
      </c>
      <c r="I5" s="30" t="s">
        <v>3</v>
      </c>
    </row>
    <row r="6" spans="1:17" s="28" customFormat="1" ht="32.1" customHeight="1">
      <c r="A6" s="31" t="s">
        <v>19</v>
      </c>
      <c r="B6" s="32">
        <v>1</v>
      </c>
      <c r="C6" s="63">
        <v>1253.83</v>
      </c>
      <c r="D6" s="33">
        <v>23.71</v>
      </c>
      <c r="E6" s="32">
        <v>1</v>
      </c>
      <c r="F6" s="63">
        <v>1157.77</v>
      </c>
      <c r="G6" s="33">
        <v>22.17</v>
      </c>
      <c r="H6" s="33">
        <v>96.059999999999945</v>
      </c>
      <c r="I6" s="34">
        <v>8.2969847206267175</v>
      </c>
      <c r="L6" s="35"/>
    </row>
    <row r="7" spans="1:17" s="28" customFormat="1" ht="32.1" customHeight="1">
      <c r="A7" s="31" t="s">
        <v>20</v>
      </c>
      <c r="B7" s="32">
        <v>2</v>
      </c>
      <c r="C7" s="63">
        <v>567.71</v>
      </c>
      <c r="D7" s="33">
        <v>10.74</v>
      </c>
      <c r="E7" s="32">
        <v>2</v>
      </c>
      <c r="F7" s="63">
        <v>594.83000000000004</v>
      </c>
      <c r="G7" s="33">
        <v>11.39</v>
      </c>
      <c r="H7" s="33">
        <v>-27.120000000000005</v>
      </c>
      <c r="I7" s="34">
        <v>-4.5592858463762758</v>
      </c>
      <c r="L7" s="35"/>
    </row>
    <row r="8" spans="1:17" s="28" customFormat="1" ht="32.1" customHeight="1">
      <c r="A8" s="36" t="s">
        <v>21</v>
      </c>
      <c r="B8" s="32">
        <v>3</v>
      </c>
      <c r="C8" s="63">
        <v>397.23</v>
      </c>
      <c r="D8" s="33">
        <v>7.51</v>
      </c>
      <c r="E8" s="32">
        <v>3</v>
      </c>
      <c r="F8" s="63">
        <v>423.1</v>
      </c>
      <c r="G8" s="33">
        <v>8.1</v>
      </c>
      <c r="H8" s="33">
        <v>-25.870000000000005</v>
      </c>
      <c r="I8" s="34">
        <v>-6.114393760340346</v>
      </c>
      <c r="L8" s="35"/>
    </row>
    <row r="9" spans="1:17" s="28" customFormat="1" ht="32.1" customHeight="1">
      <c r="A9" s="31" t="s">
        <v>22</v>
      </c>
      <c r="B9" s="32">
        <v>4</v>
      </c>
      <c r="C9" s="63">
        <v>373.83</v>
      </c>
      <c r="D9" s="33">
        <v>7.07</v>
      </c>
      <c r="E9" s="32">
        <v>4</v>
      </c>
      <c r="F9" s="63">
        <v>376.16</v>
      </c>
      <c r="G9" s="33">
        <v>7.2</v>
      </c>
      <c r="H9" s="33">
        <v>-2.3300000000000409</v>
      </c>
      <c r="I9" s="34">
        <v>-0.6194172692471398</v>
      </c>
      <c r="L9" s="35"/>
    </row>
    <row r="10" spans="1:17" s="28" customFormat="1" ht="32.1" customHeight="1">
      <c r="A10" s="31" t="s">
        <v>23</v>
      </c>
      <c r="B10" s="32">
        <v>5</v>
      </c>
      <c r="C10" s="63">
        <v>308.55</v>
      </c>
      <c r="D10" s="33">
        <v>5.84</v>
      </c>
      <c r="E10" s="32">
        <v>5</v>
      </c>
      <c r="F10" s="63">
        <v>366.94</v>
      </c>
      <c r="G10" s="33">
        <v>7.03</v>
      </c>
      <c r="H10" s="33">
        <v>-58.389999999999986</v>
      </c>
      <c r="I10" s="34">
        <v>-15.912683272469611</v>
      </c>
      <c r="L10" s="35"/>
    </row>
    <row r="11" spans="1:17" s="28" customFormat="1" ht="32.1" customHeight="1">
      <c r="A11" s="31" t="s">
        <v>24</v>
      </c>
      <c r="B11" s="32">
        <v>6</v>
      </c>
      <c r="C11" s="63">
        <v>308.08999999999997</v>
      </c>
      <c r="D11" s="33">
        <v>5.83</v>
      </c>
      <c r="E11" s="32">
        <v>6</v>
      </c>
      <c r="F11" s="63">
        <v>264.48</v>
      </c>
      <c r="G11" s="33">
        <v>5.07</v>
      </c>
      <c r="H11" s="33">
        <v>43.609999999999957</v>
      </c>
      <c r="I11" s="34">
        <v>16.488959467634587</v>
      </c>
      <c r="L11" s="35"/>
    </row>
    <row r="12" spans="1:17" s="28" customFormat="1" ht="32.1" customHeight="1">
      <c r="A12" s="31" t="s">
        <v>26</v>
      </c>
      <c r="B12" s="37">
        <v>7</v>
      </c>
      <c r="C12" s="63">
        <v>186.24</v>
      </c>
      <c r="D12" s="33">
        <v>3.52</v>
      </c>
      <c r="E12" s="37">
        <v>8</v>
      </c>
      <c r="F12" s="63">
        <v>183.45</v>
      </c>
      <c r="G12" s="33">
        <v>3.51</v>
      </c>
      <c r="H12" s="33">
        <v>2.7900000000000205</v>
      </c>
      <c r="I12" s="34">
        <v>1.520850367947681</v>
      </c>
      <c r="L12" s="35"/>
    </row>
    <row r="13" spans="1:17" s="28" customFormat="1" ht="32.1" customHeight="1">
      <c r="A13" s="31" t="s">
        <v>25</v>
      </c>
      <c r="B13" s="37">
        <v>8</v>
      </c>
      <c r="C13" s="63">
        <v>179.69</v>
      </c>
      <c r="D13" s="33">
        <v>3.4</v>
      </c>
      <c r="E13" s="37">
        <v>7</v>
      </c>
      <c r="F13" s="63">
        <v>189.82</v>
      </c>
      <c r="G13" s="33">
        <v>3.64</v>
      </c>
      <c r="H13" s="33">
        <v>-10.129999999999995</v>
      </c>
      <c r="I13" s="34">
        <v>-5.3366347065641113</v>
      </c>
      <c r="L13" s="35"/>
      <c r="O13" s="41"/>
      <c r="P13" s="42"/>
      <c r="Q13" s="55"/>
    </row>
    <row r="14" spans="1:17" s="28" customFormat="1" ht="32.1" customHeight="1">
      <c r="A14" s="31" t="s">
        <v>27</v>
      </c>
      <c r="B14" s="32">
        <v>9</v>
      </c>
      <c r="C14" s="63">
        <v>168.73</v>
      </c>
      <c r="D14" s="33">
        <v>3.19</v>
      </c>
      <c r="E14" s="32">
        <v>9</v>
      </c>
      <c r="F14" s="63">
        <v>167.56</v>
      </c>
      <c r="G14" s="33">
        <v>3.21</v>
      </c>
      <c r="H14" s="33">
        <v>1.1699999999999875</v>
      </c>
      <c r="I14" s="34">
        <v>0.69825734065408662</v>
      </c>
      <c r="L14" s="35"/>
      <c r="O14" s="55"/>
      <c r="P14" s="55"/>
      <c r="Q14" s="55"/>
    </row>
    <row r="15" spans="1:17" s="28" customFormat="1" ht="32.1" customHeight="1">
      <c r="A15" s="31" t="s">
        <v>28</v>
      </c>
      <c r="B15" s="32">
        <v>10</v>
      </c>
      <c r="C15" s="63">
        <v>168.05</v>
      </c>
      <c r="D15" s="33">
        <v>3.18</v>
      </c>
      <c r="E15" s="32">
        <v>10</v>
      </c>
      <c r="F15" s="63">
        <v>151.29</v>
      </c>
      <c r="G15" s="33">
        <v>2.9</v>
      </c>
      <c r="H15" s="33">
        <v>16.760000000000019</v>
      </c>
      <c r="I15" s="34">
        <v>11.07806200013221</v>
      </c>
      <c r="L15" s="35"/>
    </row>
    <row r="16" spans="1:17" s="28" customFormat="1" ht="32.1" customHeight="1">
      <c r="A16" s="38" t="s">
        <v>29</v>
      </c>
      <c r="B16" s="38"/>
      <c r="C16" s="64">
        <f>SUM(C6:C15)</f>
        <v>3911.9500000000007</v>
      </c>
      <c r="D16" s="39">
        <f>SUM(D6:D15)</f>
        <v>73.990000000000009</v>
      </c>
      <c r="E16" s="38"/>
      <c r="F16" s="64">
        <f>SUM(F6:F15)</f>
        <v>3875.3999999999996</v>
      </c>
      <c r="G16" s="39">
        <f>SUM(G6:G15)</f>
        <v>74.220000000000013</v>
      </c>
      <c r="H16" s="65">
        <f>C16-F16</f>
        <v>36.550000000001091</v>
      </c>
      <c r="I16" s="40">
        <f>IF(F16=0,"_",ROUND(H16/F16*100,2))</f>
        <v>0.94</v>
      </c>
      <c r="J16" s="41"/>
      <c r="K16" s="42"/>
      <c r="L16" s="35"/>
    </row>
    <row r="17" spans="1:4">
      <c r="A17" s="12" t="s">
        <v>5</v>
      </c>
      <c r="D17" s="11"/>
    </row>
    <row r="18" spans="1:4">
      <c r="A18" s="1" t="s">
        <v>12</v>
      </c>
    </row>
    <row r="20" spans="1:4" ht="18">
      <c r="A20" s="28"/>
    </row>
  </sheetData>
  <mergeCells count="7">
    <mergeCell ref="A2:I2"/>
    <mergeCell ref="A1:I1"/>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B22" sqref="B22"/>
    </sheetView>
  </sheetViews>
  <sheetFormatPr defaultColWidth="9" defaultRowHeight="15.6"/>
  <cols>
    <col min="1" max="1" width="26.6640625" style="6" customWidth="1"/>
    <col min="2" max="2" width="20.6640625" style="6" customWidth="1"/>
    <col min="3" max="3" width="12.109375" style="6" customWidth="1"/>
    <col min="4" max="4" width="20.6640625" style="6" customWidth="1"/>
    <col min="5" max="5" width="12.109375" style="6" customWidth="1"/>
    <col min="6" max="6" width="20.6640625" style="6" customWidth="1"/>
    <col min="7" max="7" width="12.109375" style="6" customWidth="1"/>
    <col min="8" max="16384" width="9" style="6"/>
  </cols>
  <sheetData>
    <row r="1" spans="1:7" ht="66" customHeight="1">
      <c r="A1" s="83" t="s">
        <v>37</v>
      </c>
      <c r="B1" s="83"/>
      <c r="C1" s="83"/>
      <c r="D1" s="83"/>
      <c r="E1" s="83"/>
      <c r="F1" s="83"/>
      <c r="G1" s="83"/>
    </row>
    <row r="2" spans="1:7" ht="20.100000000000001" customHeight="1">
      <c r="A2" s="88" t="s">
        <v>45</v>
      </c>
      <c r="B2" s="88"/>
      <c r="C2" s="88"/>
      <c r="D2" s="88"/>
      <c r="E2" s="88"/>
      <c r="F2" s="88"/>
      <c r="G2" s="88"/>
    </row>
    <row r="3" spans="1:7" s="43" customFormat="1" ht="27" customHeight="1">
      <c r="A3" s="84" t="s">
        <v>8</v>
      </c>
      <c r="B3" s="72" t="s">
        <v>47</v>
      </c>
      <c r="C3" s="73"/>
      <c r="D3" s="72" t="s">
        <v>48</v>
      </c>
      <c r="E3" s="73"/>
      <c r="F3" s="86" t="s">
        <v>0</v>
      </c>
      <c r="G3" s="87"/>
    </row>
    <row r="4" spans="1:7" s="43" customFormat="1" ht="27" customHeight="1">
      <c r="A4" s="85"/>
      <c r="B4" s="7" t="s">
        <v>1</v>
      </c>
      <c r="C4" s="20" t="s">
        <v>2</v>
      </c>
      <c r="D4" s="7" t="s">
        <v>1</v>
      </c>
      <c r="E4" s="20" t="s">
        <v>2</v>
      </c>
      <c r="F4" s="9" t="s">
        <v>1</v>
      </c>
      <c r="G4" s="7" t="s">
        <v>3</v>
      </c>
    </row>
    <row r="5" spans="1:7" s="43" customFormat="1" ht="33" customHeight="1">
      <c r="A5" s="14" t="s">
        <v>9</v>
      </c>
      <c r="B5" s="60">
        <v>1476.04</v>
      </c>
      <c r="C5" s="44">
        <v>29.18</v>
      </c>
      <c r="D5" s="60">
        <v>1555.18</v>
      </c>
      <c r="E5" s="53">
        <v>30.94</v>
      </c>
      <c r="F5" s="60">
        <v>-79.1400000000001</v>
      </c>
      <c r="G5" s="45">
        <v>-5.09</v>
      </c>
    </row>
    <row r="6" spans="1:7" s="43" customFormat="1" ht="33" customHeight="1">
      <c r="A6" s="15" t="s">
        <v>10</v>
      </c>
      <c r="B6" s="61">
        <v>641.37</v>
      </c>
      <c r="C6" s="46">
        <v>12.68</v>
      </c>
      <c r="D6" s="61">
        <v>560.62</v>
      </c>
      <c r="E6" s="54">
        <v>11.15</v>
      </c>
      <c r="F6" s="61">
        <v>80.75</v>
      </c>
      <c r="G6" s="47">
        <v>14.4</v>
      </c>
    </row>
    <row r="7" spans="1:7" s="43" customFormat="1" ht="33" customHeight="1">
      <c r="A7" s="15" t="s">
        <v>11</v>
      </c>
      <c r="B7" s="61">
        <v>2900</v>
      </c>
      <c r="C7" s="46">
        <v>57.33</v>
      </c>
      <c r="D7" s="61">
        <v>2870.99</v>
      </c>
      <c r="E7" s="54">
        <v>57.12</v>
      </c>
      <c r="F7" s="61">
        <v>29.010000000000218</v>
      </c>
      <c r="G7" s="47">
        <v>1.01</v>
      </c>
    </row>
    <row r="8" spans="1:7" s="43" customFormat="1" ht="33" customHeight="1">
      <c r="A8" s="52" t="s">
        <v>43</v>
      </c>
      <c r="B8" s="62">
        <v>41.04</v>
      </c>
      <c r="C8" s="48">
        <v>0.81</v>
      </c>
      <c r="D8" s="62">
        <v>39.53</v>
      </c>
      <c r="E8" s="50">
        <v>0.79</v>
      </c>
      <c r="F8" s="62">
        <v>1.509999999999998</v>
      </c>
      <c r="G8" s="49">
        <v>3.82</v>
      </c>
    </row>
    <row r="9" spans="1:7" s="43" customFormat="1" ht="30" customHeight="1">
      <c r="A9" s="20" t="s">
        <v>30</v>
      </c>
      <c r="B9" s="63">
        <f>SUM(B5:B8)</f>
        <v>5058.45</v>
      </c>
      <c r="C9" s="50">
        <f>SUM(C5:C8)</f>
        <v>100</v>
      </c>
      <c r="D9" s="63">
        <f>SUM(D5:D8)</f>
        <v>5026.32</v>
      </c>
      <c r="E9" s="50">
        <f>SUM(E5:E8)</f>
        <v>100.00000000000001</v>
      </c>
      <c r="F9" s="63">
        <f>B9-D9</f>
        <v>32.130000000000109</v>
      </c>
      <c r="G9" s="49">
        <f>IF(D9=0,"_",ROUND(F9/D9*100,2))</f>
        <v>0.64</v>
      </c>
    </row>
    <row r="10" spans="1:7" s="3" customFormat="1">
      <c r="A10" s="1" t="s">
        <v>4</v>
      </c>
    </row>
    <row r="11" spans="1:7" s="3" customFormat="1">
      <c r="A11" s="1" t="s">
        <v>38</v>
      </c>
    </row>
    <row r="12" spans="1:7" s="3" customFormat="1" ht="16.2">
      <c r="A12" s="1" t="s">
        <v>39</v>
      </c>
      <c r="B12" s="5"/>
    </row>
    <row r="13" spans="1:7">
      <c r="A13" s="1"/>
    </row>
    <row r="16" spans="1:7" ht="18">
      <c r="A16" s="43"/>
    </row>
  </sheetData>
  <mergeCells count="6">
    <mergeCell ref="A1:G1"/>
    <mergeCell ref="A3:A4"/>
    <mergeCell ref="F3:G3"/>
    <mergeCell ref="B3:C3"/>
    <mergeCell ref="D3:E3"/>
    <mergeCell ref="A2:G2"/>
  </mergeCells>
  <phoneticPr fontId="2" type="noConversion"/>
  <printOptions horizontalCentered="1"/>
  <pageMargins left="0.78740157480314965" right="0.78740157480314965" top="0.78740157480314965" bottom="0.59055118110236227"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Normal="100" zoomScaleSheetLayoutView="100" workbookViewId="0">
      <selection activeCell="L6" sqref="L6"/>
    </sheetView>
  </sheetViews>
  <sheetFormatPr defaultColWidth="9" defaultRowHeight="15.6"/>
  <cols>
    <col min="1" max="1" width="35.6640625" style="10" customWidth="1"/>
    <col min="2" max="2" width="8.6640625" style="10" customWidth="1"/>
    <col min="3" max="3" width="18.6640625" style="10" customWidth="1"/>
    <col min="4" max="5" width="8.6640625" style="10" customWidth="1"/>
    <col min="6" max="6" width="18.6640625" style="10" customWidth="1"/>
    <col min="7" max="7" width="8.6640625" style="10" customWidth="1"/>
    <col min="8" max="8" width="18.6640625" style="10" customWidth="1"/>
    <col min="9" max="9" width="8.6640625" style="10" customWidth="1"/>
    <col min="10" max="12" width="9" style="10"/>
    <col min="13" max="13" width="9" style="57"/>
    <col min="14" max="16384" width="9" style="10"/>
  </cols>
  <sheetData>
    <row r="1" spans="1:13" s="2" customFormat="1" ht="36" customHeight="1">
      <c r="A1" s="75" t="s">
        <v>40</v>
      </c>
      <c r="B1" s="75"/>
      <c r="C1" s="75"/>
      <c r="D1" s="75"/>
      <c r="E1" s="75"/>
      <c r="F1" s="75"/>
      <c r="G1" s="75"/>
      <c r="H1" s="75"/>
      <c r="I1" s="75"/>
      <c r="M1" s="56"/>
    </row>
    <row r="2" spans="1:13" ht="20.100000000000001" customHeight="1">
      <c r="A2" s="74" t="s">
        <v>46</v>
      </c>
      <c r="B2" s="74"/>
      <c r="C2" s="74"/>
      <c r="D2" s="74"/>
      <c r="E2" s="74"/>
      <c r="F2" s="74"/>
      <c r="G2" s="74"/>
      <c r="H2" s="74"/>
      <c r="I2" s="74"/>
    </row>
    <row r="3" spans="1:13" s="28" customFormat="1" ht="20.100000000000001" customHeight="1">
      <c r="A3" s="76" t="s">
        <v>15</v>
      </c>
      <c r="B3" s="82" t="s">
        <v>31</v>
      </c>
      <c r="C3" s="80"/>
      <c r="D3" s="80"/>
      <c r="E3" s="80"/>
      <c r="F3" s="80"/>
      <c r="G3" s="80"/>
      <c r="H3" s="80"/>
      <c r="I3" s="81"/>
      <c r="M3" s="55"/>
    </row>
    <row r="4" spans="1:13" s="28" customFormat="1" ht="20.100000000000001" customHeight="1">
      <c r="A4" s="77"/>
      <c r="B4" s="82" t="s">
        <v>42</v>
      </c>
      <c r="C4" s="80"/>
      <c r="D4" s="81"/>
      <c r="E4" s="82" t="s">
        <v>6</v>
      </c>
      <c r="F4" s="80"/>
      <c r="G4" s="81"/>
      <c r="H4" s="82" t="s">
        <v>16</v>
      </c>
      <c r="I4" s="81"/>
      <c r="M4" s="55"/>
    </row>
    <row r="5" spans="1:13" s="28" customFormat="1" ht="20.100000000000001" customHeight="1">
      <c r="A5" s="78"/>
      <c r="B5" s="29" t="s">
        <v>17</v>
      </c>
      <c r="C5" s="29" t="s">
        <v>18</v>
      </c>
      <c r="D5" s="30" t="s">
        <v>2</v>
      </c>
      <c r="E5" s="29" t="s">
        <v>17</v>
      </c>
      <c r="F5" s="29" t="s">
        <v>18</v>
      </c>
      <c r="G5" s="30" t="s">
        <v>2</v>
      </c>
      <c r="H5" s="29" t="s">
        <v>18</v>
      </c>
      <c r="I5" s="30" t="s">
        <v>3</v>
      </c>
      <c r="M5" s="55"/>
    </row>
    <row r="6" spans="1:13" s="28" customFormat="1" ht="32.1" customHeight="1">
      <c r="A6" s="31" t="s">
        <v>19</v>
      </c>
      <c r="B6" s="32">
        <v>1</v>
      </c>
      <c r="C6" s="66">
        <v>1199.26</v>
      </c>
      <c r="D6" s="33">
        <v>23.71</v>
      </c>
      <c r="E6" s="32">
        <v>1</v>
      </c>
      <c r="F6" s="66">
        <v>1092.6199999999999</v>
      </c>
      <c r="G6" s="33">
        <v>21.74</v>
      </c>
      <c r="H6" s="33">
        <v>106.6400000000001</v>
      </c>
      <c r="I6" s="34">
        <v>9.7600263586608431</v>
      </c>
      <c r="M6" s="58"/>
    </row>
    <row r="7" spans="1:13" s="28" customFormat="1" ht="32.1" customHeight="1">
      <c r="A7" s="31" t="s">
        <v>20</v>
      </c>
      <c r="B7" s="32">
        <v>2</v>
      </c>
      <c r="C7" s="66">
        <v>645.22</v>
      </c>
      <c r="D7" s="33">
        <v>12.75</v>
      </c>
      <c r="E7" s="32">
        <v>2</v>
      </c>
      <c r="F7" s="66">
        <v>709.86</v>
      </c>
      <c r="G7" s="33">
        <v>14.12</v>
      </c>
      <c r="H7" s="33">
        <v>-64.639999999999986</v>
      </c>
      <c r="I7" s="34">
        <v>-9.1060209055306665</v>
      </c>
      <c r="M7" s="58"/>
    </row>
    <row r="8" spans="1:13" s="28" customFormat="1" ht="32.1" customHeight="1">
      <c r="A8" s="36" t="s">
        <v>21</v>
      </c>
      <c r="B8" s="32">
        <v>3</v>
      </c>
      <c r="C8" s="66">
        <v>387.72</v>
      </c>
      <c r="D8" s="33">
        <v>7.66</v>
      </c>
      <c r="E8" s="32">
        <v>3</v>
      </c>
      <c r="F8" s="66">
        <v>414.28</v>
      </c>
      <c r="G8" s="33">
        <v>8.24</v>
      </c>
      <c r="H8" s="33">
        <v>-26.559999999999945</v>
      </c>
      <c r="I8" s="34">
        <v>-6.4111229120401525</v>
      </c>
      <c r="M8" s="59"/>
    </row>
    <row r="9" spans="1:13" s="28" customFormat="1" ht="32.1" customHeight="1">
      <c r="A9" s="31" t="s">
        <v>23</v>
      </c>
      <c r="B9" s="32">
        <v>4</v>
      </c>
      <c r="C9" s="66">
        <v>356.64</v>
      </c>
      <c r="D9" s="33">
        <v>7.05</v>
      </c>
      <c r="E9" s="32">
        <v>4</v>
      </c>
      <c r="F9" s="66">
        <v>408.86</v>
      </c>
      <c r="G9" s="33">
        <v>8.14</v>
      </c>
      <c r="H9" s="33">
        <v>-52.220000000000027</v>
      </c>
      <c r="I9" s="34">
        <v>-12.772098028665074</v>
      </c>
      <c r="M9" s="58"/>
    </row>
    <row r="10" spans="1:13" s="28" customFormat="1" ht="32.1" customHeight="1">
      <c r="A10" s="31" t="s">
        <v>24</v>
      </c>
      <c r="B10" s="37">
        <v>5</v>
      </c>
      <c r="C10" s="66">
        <v>264.29000000000002</v>
      </c>
      <c r="D10" s="33">
        <v>5.22</v>
      </c>
      <c r="E10" s="37">
        <v>6</v>
      </c>
      <c r="F10" s="66">
        <v>232.42</v>
      </c>
      <c r="G10" s="33">
        <v>4.62</v>
      </c>
      <c r="H10" s="33">
        <v>31.870000000000033</v>
      </c>
      <c r="I10" s="34">
        <v>13.712245073573717</v>
      </c>
      <c r="M10" s="58"/>
    </row>
    <row r="11" spans="1:13" s="28" customFormat="1" ht="32.1" customHeight="1">
      <c r="A11" s="31" t="s">
        <v>22</v>
      </c>
      <c r="B11" s="37">
        <v>6</v>
      </c>
      <c r="C11" s="66">
        <v>261.83</v>
      </c>
      <c r="D11" s="33">
        <v>5.18</v>
      </c>
      <c r="E11" s="37">
        <v>5</v>
      </c>
      <c r="F11" s="66">
        <v>264.58999999999997</v>
      </c>
      <c r="G11" s="33">
        <v>5.26</v>
      </c>
      <c r="H11" s="33">
        <v>-2.7599999999999909</v>
      </c>
      <c r="I11" s="34">
        <v>-1.0431233228769006</v>
      </c>
      <c r="M11" s="58"/>
    </row>
    <row r="12" spans="1:13" s="28" customFormat="1" ht="32.1" customHeight="1">
      <c r="A12" s="36" t="s">
        <v>32</v>
      </c>
      <c r="B12" s="32">
        <v>7</v>
      </c>
      <c r="C12" s="66">
        <v>179.89</v>
      </c>
      <c r="D12" s="33">
        <v>3.56</v>
      </c>
      <c r="E12" s="32">
        <v>7</v>
      </c>
      <c r="F12" s="66">
        <v>168.24</v>
      </c>
      <c r="G12" s="33">
        <v>3.35</v>
      </c>
      <c r="H12" s="33">
        <v>11.649999999999977</v>
      </c>
      <c r="I12" s="34">
        <v>6.9246314788397392</v>
      </c>
      <c r="M12" s="59"/>
    </row>
    <row r="13" spans="1:13" s="28" customFormat="1" ht="32.1" customHeight="1">
      <c r="A13" s="31" t="s">
        <v>26</v>
      </c>
      <c r="B13" s="32">
        <v>8</v>
      </c>
      <c r="C13" s="66">
        <v>168.21</v>
      </c>
      <c r="D13" s="33">
        <v>3.33</v>
      </c>
      <c r="E13" s="32">
        <v>8</v>
      </c>
      <c r="F13" s="66">
        <v>159.24</v>
      </c>
      <c r="G13" s="33">
        <v>3.17</v>
      </c>
      <c r="H13" s="33">
        <v>8.9699999999999989</v>
      </c>
      <c r="I13" s="34">
        <v>5.6330067822155234</v>
      </c>
      <c r="M13" s="58"/>
    </row>
    <row r="14" spans="1:13" s="28" customFormat="1" ht="32.1" customHeight="1">
      <c r="A14" s="31" t="s">
        <v>33</v>
      </c>
      <c r="B14" s="37">
        <v>9</v>
      </c>
      <c r="C14" s="66">
        <v>145.02000000000001</v>
      </c>
      <c r="D14" s="33">
        <v>2.87</v>
      </c>
      <c r="E14" s="37">
        <v>10</v>
      </c>
      <c r="F14" s="66">
        <v>133.69999999999999</v>
      </c>
      <c r="G14" s="33">
        <v>2.66</v>
      </c>
      <c r="H14" s="33">
        <v>11.320000000000022</v>
      </c>
      <c r="I14" s="34">
        <v>8.4667165295437723</v>
      </c>
      <c r="M14" s="58"/>
    </row>
    <row r="15" spans="1:13" s="28" customFormat="1" ht="32.1" customHeight="1">
      <c r="A15" s="31" t="s">
        <v>27</v>
      </c>
      <c r="B15" s="37">
        <v>10</v>
      </c>
      <c r="C15" s="66">
        <v>140.09</v>
      </c>
      <c r="D15" s="33">
        <v>2.77</v>
      </c>
      <c r="E15" s="37">
        <v>9</v>
      </c>
      <c r="F15" s="66">
        <v>135.87</v>
      </c>
      <c r="G15" s="33">
        <v>2.7</v>
      </c>
      <c r="H15" s="33">
        <v>4.2199999999999989</v>
      </c>
      <c r="I15" s="34">
        <v>3.1059100610878034</v>
      </c>
      <c r="J15" s="41"/>
      <c r="K15" s="42"/>
      <c r="M15" s="58"/>
    </row>
    <row r="16" spans="1:13" s="28" customFormat="1" ht="32.1" customHeight="1">
      <c r="A16" s="38" t="s">
        <v>29</v>
      </c>
      <c r="B16" s="38"/>
      <c r="C16" s="65">
        <f>SUM(C6:C15)</f>
        <v>3748.1699999999996</v>
      </c>
      <c r="D16" s="39">
        <f>SUM(D6:D15)</f>
        <v>74.099999999999994</v>
      </c>
      <c r="E16" s="38"/>
      <c r="F16" s="65">
        <f>SUM(F6:F15)</f>
        <v>3719.6800000000003</v>
      </c>
      <c r="G16" s="39">
        <f>SUM(G6:G15)</f>
        <v>74</v>
      </c>
      <c r="H16" s="65">
        <f>C16-F16</f>
        <v>28.489999999999327</v>
      </c>
      <c r="I16" s="40">
        <f>IF(F16=0,"_",ROUND(H16/F16*100,2))</f>
        <v>0.77</v>
      </c>
      <c r="M16" s="55"/>
    </row>
    <row r="17" spans="1:4">
      <c r="A17" s="12" t="s">
        <v>5</v>
      </c>
      <c r="D17" s="11"/>
    </row>
    <row r="18" spans="1:4">
      <c r="A18" s="1" t="s">
        <v>13</v>
      </c>
    </row>
    <row r="21" spans="1:4" ht="18">
      <c r="A21" s="28"/>
    </row>
  </sheetData>
  <mergeCells count="7">
    <mergeCell ref="A1:I1"/>
    <mergeCell ref="A2:I2"/>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凃欽智</cp:lastModifiedBy>
  <cp:lastPrinted>2022-06-02T02:21:16Z</cp:lastPrinted>
  <dcterms:created xsi:type="dcterms:W3CDTF">2021-02-22T06:46:19Z</dcterms:created>
  <dcterms:modified xsi:type="dcterms:W3CDTF">2022-06-08T08:43:02Z</dcterms:modified>
</cp:coreProperties>
</file>