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13 曹世樺\0001請假代理專用資料夾-\1110127退票新聞稿\新聞稿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19" i="1" l="1"/>
  <c r="Q119" i="1"/>
  <c r="O119" i="1"/>
  <c r="N119" i="1"/>
  <c r="L119" i="1" l="1"/>
  <c r="K119" i="1"/>
  <c r="I119" i="1"/>
  <c r="H119" i="1"/>
  <c r="L121" i="1"/>
  <c r="I121" i="1"/>
  <c r="F121" i="1"/>
  <c r="F120" i="1"/>
  <c r="O121" i="1"/>
  <c r="R121" i="1"/>
  <c r="P121" i="1"/>
  <c r="P120" i="1"/>
  <c r="M121" i="1"/>
  <c r="M120" i="1"/>
  <c r="J121" i="1"/>
  <c r="J120" i="1"/>
  <c r="G121" i="1"/>
  <c r="D121" i="1" s="1"/>
  <c r="G120" i="1"/>
  <c r="D120" i="1"/>
  <c r="R118" i="1" l="1"/>
  <c r="Q118" i="1"/>
  <c r="O118" i="1"/>
  <c r="N118" i="1"/>
  <c r="L118" i="1"/>
  <c r="K118" i="1"/>
  <c r="I118" i="1"/>
  <c r="H118" i="1"/>
  <c r="R117" i="1" l="1"/>
  <c r="Q117" i="1"/>
  <c r="O117" i="1"/>
  <c r="N117" i="1"/>
  <c r="L117" i="1"/>
  <c r="K117" i="1"/>
  <c r="I117" i="1"/>
  <c r="H117" i="1"/>
  <c r="R115" i="1" l="1"/>
  <c r="Q115" i="1"/>
  <c r="O115" i="1"/>
  <c r="N115" i="1"/>
  <c r="L115" i="1"/>
  <c r="K115" i="1"/>
  <c r="I115" i="1"/>
  <c r="H115" i="1"/>
  <c r="R114" i="1" l="1"/>
  <c r="Q114" i="1"/>
  <c r="O114" i="1"/>
  <c r="N114" i="1"/>
  <c r="L114" i="1"/>
  <c r="K114" i="1"/>
  <c r="I114" i="1"/>
  <c r="H114" i="1"/>
  <c r="R113" i="1" l="1"/>
  <c r="Q113" i="1"/>
  <c r="O113" i="1"/>
  <c r="N113" i="1"/>
  <c r="L113" i="1"/>
  <c r="K113" i="1"/>
  <c r="I113" i="1"/>
  <c r="H113" i="1"/>
  <c r="R111" i="1" l="1"/>
  <c r="Q111" i="1"/>
  <c r="O111" i="1"/>
  <c r="N111" i="1"/>
  <c r="L111" i="1"/>
  <c r="K111" i="1"/>
  <c r="I111" i="1"/>
  <c r="H111" i="1"/>
  <c r="R110" i="1" l="1"/>
  <c r="Q110" i="1"/>
  <c r="O110" i="1"/>
  <c r="N110" i="1"/>
  <c r="L110" i="1"/>
  <c r="K110" i="1"/>
  <c r="I110" i="1"/>
  <c r="H110" i="1"/>
  <c r="R109" i="1" l="1"/>
  <c r="Q109" i="1"/>
  <c r="O109" i="1"/>
  <c r="N109" i="1"/>
  <c r="L109" i="1" l="1"/>
  <c r="K109" i="1"/>
  <c r="I109" i="1"/>
  <c r="H109" i="1"/>
  <c r="R107" i="1" l="1"/>
  <c r="Q107" i="1"/>
  <c r="O107" i="1"/>
  <c r="N107" i="1"/>
  <c r="L107" i="1"/>
  <c r="K107" i="1"/>
  <c r="I107" i="1"/>
  <c r="H107" i="1"/>
  <c r="R106" i="1" l="1"/>
  <c r="Q106" i="1"/>
  <c r="O106" i="1"/>
  <c r="N106" i="1"/>
  <c r="L106" i="1"/>
  <c r="K106" i="1"/>
  <c r="I106" i="1"/>
  <c r="H106" i="1"/>
  <c r="E120" i="1" l="1"/>
  <c r="E121" i="1"/>
  <c r="R120" i="1"/>
  <c r="L120" i="1"/>
  <c r="R105" i="1"/>
  <c r="Q105" i="1"/>
  <c r="O105" i="1"/>
  <c r="N105" i="1"/>
  <c r="L105" i="1"/>
  <c r="K105" i="1"/>
  <c r="I105" i="1"/>
  <c r="H105" i="1"/>
  <c r="I120" i="1" l="1"/>
  <c r="O120" i="1"/>
  <c r="R103" i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<sst xmlns="http://schemas.openxmlformats.org/spreadsheetml/2006/main" count="287" uniqueCount="127">
  <si>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</si>
  <si>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</si>
  <si>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</si>
  <si>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</si>
  <si>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</si>
  <si>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</si>
  <si>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</si>
  <si>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</si>
  <si>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</si>
  <si>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</si>
  <si>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</si>
  <si>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</si>
  <si>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</si>
  <si>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</si>
  <si>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</si>
  <si>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</si>
  <si>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</si>
  <si>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</si>
  <si>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</si>
  <si>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</si>
  <si>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</si>
  <si>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</si>
  <si>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</si>
  <si>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</si>
  <si>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</si>
  <si>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</si>
  <si>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</si>
  <si>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</si>
  <si>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</si>
  <si>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</si>
  <si>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</si>
  <si>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</si>
  <si>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</si>
  <si>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</si>
  <si>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</si>
  <si>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</si>
  <si>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</si>
  <si>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</si>
  <si>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</si>
  <si>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</si>
  <si>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</si>
  <si>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</si>
  <si>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</si>
  <si>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</si>
  <si>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</si>
  <si>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</si>
  <si>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</si>
  <si>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</si>
  <si>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</si>
  <si>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</si>
  <si>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</si>
  <si>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</si>
  <si>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</si>
  <si>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</si>
  <si>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</si>
  <si>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</si>
  <si>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</si>
  <si>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</si>
  <si>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</si>
  <si>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</si>
  <si>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</si>
  <si>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</si>
  <si>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</si>
  <si>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</si>
  <si>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</si>
  <si>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</si>
  <si>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</si>
  <si>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</si>
  <si>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</si>
  <si>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</si>
  <si>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</si>
  <si>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</si>
  <si>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</si>
  <si>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</si>
  <si>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</si>
  <si>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</si>
  <si>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</si>
  <si>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</si>
  <si>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</si>
  <si>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</si>
  <si>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</si>
  <si>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</si>
  <si>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</si>
  <si>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</si>
  <si>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</si>
  <si>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</si>
  <si>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</si>
  <si>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</si>
  <si>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</si>
  <si>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</si>
  <si>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</si>
  <si>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</si>
  <si>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</si>
  <si>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</si>
  <si>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</si>
  <si>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</si>
  <si>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</si>
  <si>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</si>
  <si>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</si>
  <si>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</si>
  <si>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</si>
  <si>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</si>
  <si>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</si>
  <si>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</si>
  <si>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</si>
  <si>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</si>
  <si>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</si>
  <si>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</si>
  <si>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</si>
  <si>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</si>
  <si>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</si>
  <si>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</si>
  <si>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</si>
  <si>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</si>
  <si>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</si>
  <si>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</si>
  <si>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</si>
  <si>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</si>
  <si>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</si>
  <si>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t xml:space="preserve">   </t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</si>
  <si>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</si>
  <si>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</si>
  <si>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</si>
  <si>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</si>
  <si>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</si>
  <si>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1-12</t>
    </r>
    <r>
      <rPr>
        <sz val="11"/>
        <rFont val="標楷體"/>
        <family val="4"/>
        <charset val="136"/>
      </rPr>
      <t>月</t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</si>
  <si>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1-12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</si>
</sst>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5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  <font>
      <sz val="11"/>
      <color rgb="FF0070C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86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3" fillId="0" borderId="0" xfId="0" applyFont="1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13" fillId="0" borderId="21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27" xfId="0" applyNumberFormat="1" applyFont="1" applyFill="1" applyBorder="1" applyAlignment="1">
      <alignment vertical="center"/>
    </xf>
    <xf numFmtId="176" fontId="6" fillId="0" borderId="28" xfId="0" applyNumberFormat="1" applyFont="1" applyFill="1" applyBorder="1" applyAlignment="1">
      <alignment vertical="center"/>
    </xf>
    <xf numFmtId="0" fontId="6" fillId="0" borderId="29" xfId="0" applyFont="1" applyFill="1" applyBorder="1" applyAlignment="1">
      <alignment horizontal="center" vertical="center"/>
    </xf>
    <xf numFmtId="177" fontId="6" fillId="0" borderId="27" xfId="0" applyNumberFormat="1" applyFont="1" applyFill="1" applyBorder="1" applyAlignment="1">
      <alignment vertical="center"/>
    </xf>
    <xf numFmtId="178" fontId="14" fillId="0" borderId="30" xfId="0" applyNumberFormat="1" applyFont="1" applyFill="1" applyBorder="1" applyAlignment="1">
      <alignment vertical="center"/>
    </xf>
    <xf numFmtId="178" fontId="6" fillId="0" borderId="30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31" xfId="0" applyNumberFormat="1" applyFont="1" applyFill="1" applyBorder="1" applyAlignment="1">
      <alignment vertical="center"/>
    </xf>
    <xf numFmtId="0" fontId="6" fillId="0" borderId="25" xfId="0" applyFont="1" applyFill="1" applyBorder="1" applyAlignment="1">
      <alignment horizontal="right" vertical="center"/>
    </xf>
    <xf numFmtId="0" fontId="6" fillId="0" borderId="26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53"/>
  <sheetViews>
    <sheetView showGridLines="0" tabSelected="1" zoomScaleNormal="100" workbookViewId="0">
      <pane xSplit="3" ySplit="5" topLeftCell="D93" activePane="bottomRight" state="frozen"/>
      <selection pane="topRight" activeCell="D1" sqref="D1"/>
      <selection pane="bottomLeft" activeCell="A6" sqref="A6"/>
      <selection pane="bottomRight" activeCell="G118" sqref="G118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79" t="s">
        <v>0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80" t="s">
        <v>2</v>
      </c>
      <c r="E3" s="80"/>
      <c r="F3" s="5" t="s">
        <v>3</v>
      </c>
      <c r="G3" s="80" t="s">
        <v>4</v>
      </c>
      <c r="H3" s="80"/>
      <c r="I3" s="80"/>
      <c r="J3" s="80"/>
      <c r="K3" s="80"/>
      <c r="L3" s="80"/>
      <c r="M3" s="81" t="s">
        <v>123</v>
      </c>
      <c r="N3" s="81"/>
      <c r="O3" s="81"/>
      <c r="P3" s="81"/>
      <c r="Q3" s="81"/>
      <c r="R3" s="81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120</v>
      </c>
      <c r="G4" s="12" t="s">
        <v>8</v>
      </c>
      <c r="H4" s="82" t="s">
        <v>9</v>
      </c>
      <c r="I4" s="82"/>
      <c r="J4" s="12" t="s">
        <v>10</v>
      </c>
      <c r="K4" s="83" t="s">
        <v>9</v>
      </c>
      <c r="L4" s="83"/>
      <c r="M4" s="10" t="s">
        <v>8</v>
      </c>
      <c r="N4" s="84" t="s">
        <v>9</v>
      </c>
      <c r="O4" s="84"/>
      <c r="P4" s="12" t="s">
        <v>10</v>
      </c>
      <c r="Q4" s="85" t="s">
        <v>9</v>
      </c>
      <c r="R4" s="85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11</v>
      </c>
      <c r="I5" s="19" t="s">
        <v>12</v>
      </c>
      <c r="J5" s="19"/>
      <c r="K5" s="14" t="s">
        <v>11</v>
      </c>
      <c r="L5" s="16" t="s">
        <v>12</v>
      </c>
      <c r="M5" s="17"/>
      <c r="N5" s="14" t="s">
        <v>11</v>
      </c>
      <c r="O5" s="19" t="s">
        <v>12</v>
      </c>
      <c r="P5" s="19"/>
      <c r="Q5" s="14" t="s">
        <v>11</v>
      </c>
      <c r="R5" s="20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25">
      <c r="B6" s="21" t="s">
        <v>13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14</v>
      </c>
      <c r="I6" s="28">
        <v>-2.0054122123718399</v>
      </c>
      <c r="J6" s="29">
        <v>37975255</v>
      </c>
      <c r="K6" s="27" t="s">
        <v>14</v>
      </c>
      <c r="L6" s="30">
        <v>-7.0031872407907301</v>
      </c>
      <c r="M6" s="26">
        <v>1491575</v>
      </c>
      <c r="N6" s="27" t="s">
        <v>14</v>
      </c>
      <c r="O6" s="28">
        <v>-4.3719963481748598</v>
      </c>
      <c r="P6" s="29">
        <v>287774</v>
      </c>
      <c r="Q6" s="27" t="s">
        <v>14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25">
      <c r="B7" s="21" t="s">
        <v>15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14</v>
      </c>
      <c r="I7" s="28">
        <f t="shared" ref="I7:I17" si="0">(G7-G6)/G6*100</f>
        <v>-5.0828358146036905</v>
      </c>
      <c r="J7" s="29">
        <v>31985029</v>
      </c>
      <c r="K7" s="27" t="s">
        <v>14</v>
      </c>
      <c r="L7" s="30">
        <f t="shared" ref="L7:L17" si="1">(J7-J6)/J6*100</f>
        <v>-15.774024427222411</v>
      </c>
      <c r="M7" s="26">
        <v>994301</v>
      </c>
      <c r="N7" s="27" t="s">
        <v>14</v>
      </c>
      <c r="O7" s="28">
        <f t="shared" ref="O7:O17" si="2">(M7-M6)/M6*100</f>
        <v>-33.338853225617214</v>
      </c>
      <c r="P7" s="29">
        <v>177583</v>
      </c>
      <c r="Q7" s="27" t="s">
        <v>14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25">
      <c r="B8" s="21" t="s">
        <v>16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14</v>
      </c>
      <c r="I8" s="28">
        <f t="shared" si="0"/>
        <v>-2.7310363977981229</v>
      </c>
      <c r="J8" s="29">
        <v>28227955</v>
      </c>
      <c r="K8" s="27" t="s">
        <v>14</v>
      </c>
      <c r="L8" s="30">
        <f t="shared" si="1"/>
        <v>-11.746351707231529</v>
      </c>
      <c r="M8" s="26">
        <v>746108</v>
      </c>
      <c r="N8" s="27" t="s">
        <v>14</v>
      </c>
      <c r="O8" s="28">
        <f t="shared" si="2"/>
        <v>-24.961555907114647</v>
      </c>
      <c r="P8" s="29">
        <v>139949</v>
      </c>
      <c r="Q8" s="27" t="s">
        <v>14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25">
      <c r="B9" s="21" t="s">
        <v>17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14</v>
      </c>
      <c r="I9" s="28">
        <f t="shared" si="0"/>
        <v>0.81450746651684902</v>
      </c>
      <c r="J9" s="29">
        <v>26597340</v>
      </c>
      <c r="K9" s="27" t="s">
        <v>14</v>
      </c>
      <c r="L9" s="30">
        <f t="shared" si="1"/>
        <v>-5.776596285490748</v>
      </c>
      <c r="M9" s="26">
        <v>619845</v>
      </c>
      <c r="N9" s="27" t="s">
        <v>14</v>
      </c>
      <c r="O9" s="28">
        <f t="shared" si="2"/>
        <v>-16.922885158716969</v>
      </c>
      <c r="P9" s="29">
        <v>142138</v>
      </c>
      <c r="Q9" s="27" t="s">
        <v>14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25">
      <c r="B10" s="21" t="s">
        <v>18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14</v>
      </c>
      <c r="I10" s="28">
        <f t="shared" si="0"/>
        <v>-3.1930492088075706</v>
      </c>
      <c r="J10" s="29">
        <v>23961673</v>
      </c>
      <c r="K10" s="27" t="s">
        <v>14</v>
      </c>
      <c r="L10" s="30">
        <f t="shared" si="1"/>
        <v>-9.9095135077417513</v>
      </c>
      <c r="M10" s="26">
        <v>620817</v>
      </c>
      <c r="N10" s="27" t="s">
        <v>14</v>
      </c>
      <c r="O10" s="28">
        <f t="shared" si="2"/>
        <v>0.15681339689761151</v>
      </c>
      <c r="P10" s="29">
        <v>139687</v>
      </c>
      <c r="Q10" s="27" t="s">
        <v>14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25">
      <c r="B11" s="21" t="s">
        <v>19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14</v>
      </c>
      <c r="I11" s="28">
        <f t="shared" si="0"/>
        <v>-3.4538706732990678</v>
      </c>
      <c r="J11" s="29">
        <v>23879346</v>
      </c>
      <c r="K11" s="27" t="s">
        <v>14</v>
      </c>
      <c r="L11" s="30">
        <f t="shared" si="1"/>
        <v>-0.34357784617125858</v>
      </c>
      <c r="M11" s="26">
        <v>727209</v>
      </c>
      <c r="N11" s="27" t="s">
        <v>14</v>
      </c>
      <c r="O11" s="28">
        <f t="shared" si="2"/>
        <v>17.137417306549274</v>
      </c>
      <c r="P11" s="29">
        <v>152312</v>
      </c>
      <c r="Q11" s="27" t="s">
        <v>14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25">
      <c r="B12" s="21" t="s">
        <v>20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14</v>
      </c>
      <c r="I12" s="28">
        <f t="shared" si="0"/>
        <v>-3.0809008463820344</v>
      </c>
      <c r="J12" s="29">
        <v>22526892</v>
      </c>
      <c r="K12" s="27" t="s">
        <v>14</v>
      </c>
      <c r="L12" s="30">
        <f t="shared" si="1"/>
        <v>-5.6636978248901793</v>
      </c>
      <c r="M12" s="26">
        <v>625228</v>
      </c>
      <c r="N12" s="27" t="s">
        <v>14</v>
      </c>
      <c r="O12" s="28">
        <f t="shared" si="2"/>
        <v>-14.023616319379986</v>
      </c>
      <c r="P12" s="29">
        <v>143319</v>
      </c>
      <c r="Q12" s="27" t="s">
        <v>14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25">
      <c r="B13" s="21" t="s">
        <v>21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14</v>
      </c>
      <c r="I13" s="28">
        <f t="shared" si="0"/>
        <v>-6.8788793975034093</v>
      </c>
      <c r="J13" s="29">
        <v>20581258</v>
      </c>
      <c r="K13" s="27" t="s">
        <v>14</v>
      </c>
      <c r="L13" s="30">
        <f t="shared" si="1"/>
        <v>-8.6369393523083424</v>
      </c>
      <c r="M13" s="26">
        <v>511639</v>
      </c>
      <c r="N13" s="27" t="s">
        <v>14</v>
      </c>
      <c r="O13" s="28">
        <f t="shared" si="2"/>
        <v>-18.167612454976425</v>
      </c>
      <c r="P13" s="29">
        <v>136783</v>
      </c>
      <c r="Q13" s="27" t="s">
        <v>14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25">
      <c r="B14" s="21" t="s">
        <v>22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14</v>
      </c>
      <c r="I14" s="28">
        <f t="shared" si="0"/>
        <v>-9.7383580283852549</v>
      </c>
      <c r="J14" s="29">
        <v>17687308</v>
      </c>
      <c r="K14" s="27" t="s">
        <v>14</v>
      </c>
      <c r="L14" s="30">
        <f t="shared" si="1"/>
        <v>-14.061093835955024</v>
      </c>
      <c r="M14" s="26">
        <v>360291</v>
      </c>
      <c r="N14" s="27" t="s">
        <v>14</v>
      </c>
      <c r="O14" s="28">
        <f t="shared" si="2"/>
        <v>-29.581013175305245</v>
      </c>
      <c r="P14" s="29">
        <v>93370</v>
      </c>
      <c r="Q14" s="27" t="s">
        <v>14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25">
      <c r="B15" s="21" t="s">
        <v>23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14</v>
      </c>
      <c r="I15" s="28">
        <f t="shared" si="0"/>
        <v>0.79605690799883955</v>
      </c>
      <c r="J15" s="29">
        <v>19008366</v>
      </c>
      <c r="K15" s="27" t="s">
        <v>14</v>
      </c>
      <c r="L15" s="30">
        <f t="shared" si="1"/>
        <v>7.4689602284304657</v>
      </c>
      <c r="M15" s="26">
        <v>228061</v>
      </c>
      <c r="N15" s="27" t="s">
        <v>14</v>
      </c>
      <c r="O15" s="28">
        <f t="shared" si="2"/>
        <v>-36.700889003610968</v>
      </c>
      <c r="P15" s="29">
        <v>62584</v>
      </c>
      <c r="Q15" s="27" t="s">
        <v>14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25">
      <c r="B16" s="21" t="s">
        <v>24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14</v>
      </c>
      <c r="I16" s="28">
        <f t="shared" si="0"/>
        <v>-3.9237430825252981</v>
      </c>
      <c r="J16" s="29">
        <v>19193503</v>
      </c>
      <c r="K16" s="27" t="s">
        <v>14</v>
      </c>
      <c r="L16" s="30">
        <f t="shared" si="1"/>
        <v>0.97397640596777224</v>
      </c>
      <c r="M16" s="26">
        <v>200365</v>
      </c>
      <c r="N16" s="27" t="s">
        <v>14</v>
      </c>
      <c r="O16" s="28">
        <f t="shared" si="2"/>
        <v>-12.144119336493308</v>
      </c>
      <c r="P16" s="29">
        <v>69827</v>
      </c>
      <c r="Q16" s="27" t="s">
        <v>14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25">
      <c r="B17" s="21" t="s">
        <v>25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14</v>
      </c>
      <c r="I17" s="28">
        <f t="shared" si="0"/>
        <v>-2.4574418581988824</v>
      </c>
      <c r="J17" s="29">
        <v>18270221</v>
      </c>
      <c r="K17" s="27" t="s">
        <v>14</v>
      </c>
      <c r="L17" s="30">
        <f t="shared" si="1"/>
        <v>-4.8103881818759193</v>
      </c>
      <c r="M17" s="26">
        <v>207933</v>
      </c>
      <c r="N17" s="27" t="s">
        <v>14</v>
      </c>
      <c r="O17" s="28">
        <f t="shared" si="2"/>
        <v>3.7771067801262692</v>
      </c>
      <c r="P17" s="29">
        <v>70155</v>
      </c>
      <c r="Q17" s="27" t="s">
        <v>14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26</v>
      </c>
      <c r="C18" s="33"/>
      <c r="D18" s="23">
        <v>0.15</v>
      </c>
      <c r="E18" s="31">
        <v>0.26</v>
      </c>
      <c r="F18" s="34" t="s">
        <v>27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28</v>
      </c>
      <c r="C19" s="33" t="s">
        <v>29</v>
      </c>
      <c r="D19" s="23">
        <v>0.14000000000000001</v>
      </c>
      <c r="E19" s="31">
        <v>0.24</v>
      </c>
      <c r="F19" s="34" t="s">
        <v>30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31</v>
      </c>
      <c r="C20" s="33"/>
      <c r="D20" s="23">
        <v>0.16</v>
      </c>
      <c r="E20" s="31">
        <v>0.32</v>
      </c>
      <c r="F20" s="34" t="s">
        <v>32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33</v>
      </c>
      <c r="C22" s="33"/>
      <c r="D22" s="23">
        <v>0.18</v>
      </c>
      <c r="E22" s="31">
        <v>0.28999999999999998</v>
      </c>
      <c r="F22" s="34" t="s">
        <v>34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35</v>
      </c>
      <c r="C23" s="33"/>
      <c r="D23" s="23">
        <v>0.16</v>
      </c>
      <c r="E23" s="31">
        <v>0.35</v>
      </c>
      <c r="F23" s="34" t="s">
        <v>36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7" hidden="1" customHeight="1" x14ac:dyDescent="0.25">
      <c r="B24" s="32" t="s">
        <v>37</v>
      </c>
      <c r="C24" s="33"/>
      <c r="D24" s="23">
        <v>0.17</v>
      </c>
      <c r="E24" s="31">
        <v>0.56999999999999995</v>
      </c>
      <c r="F24" s="34" t="s">
        <v>27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38</v>
      </c>
      <c r="C26" s="33"/>
      <c r="D26" s="23">
        <v>0.18</v>
      </c>
      <c r="E26" s="31">
        <v>0.32</v>
      </c>
      <c r="F26" s="34" t="s">
        <v>39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40</v>
      </c>
      <c r="C27" s="33"/>
      <c r="D27" s="23">
        <v>0.16</v>
      </c>
      <c r="E27" s="31">
        <v>0.34</v>
      </c>
      <c r="F27" s="34" t="s">
        <v>32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41</v>
      </c>
      <c r="C28" s="33"/>
      <c r="D28" s="23">
        <v>0.18</v>
      </c>
      <c r="E28" s="31">
        <v>0.38</v>
      </c>
      <c r="F28" s="34" t="s">
        <v>27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42</v>
      </c>
      <c r="C30" s="33"/>
      <c r="D30" s="23">
        <v>0.19</v>
      </c>
      <c r="E30" s="31">
        <v>0.42</v>
      </c>
      <c r="F30" s="34" t="s">
        <v>43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44</v>
      </c>
      <c r="C31" s="33"/>
      <c r="D31" s="23">
        <v>0.19</v>
      </c>
      <c r="E31" s="31">
        <v>0.39</v>
      </c>
      <c r="F31" s="34" t="s">
        <v>45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46</v>
      </c>
      <c r="C32" s="33"/>
      <c r="D32" s="23">
        <v>0.2</v>
      </c>
      <c r="E32" s="31">
        <v>0.45</v>
      </c>
      <c r="F32" s="34" t="s">
        <v>47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48</v>
      </c>
      <c r="C34" s="33" t="s">
        <v>29</v>
      </c>
      <c r="D34" s="23">
        <v>0.16</v>
      </c>
      <c r="E34" s="31">
        <v>0.38</v>
      </c>
      <c r="F34" s="34" t="s">
        <v>49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28</v>
      </c>
      <c r="C35" s="33"/>
      <c r="D35" s="23">
        <v>0.18</v>
      </c>
      <c r="E35" s="31">
        <v>0.35</v>
      </c>
      <c r="F35" s="34" t="s">
        <v>43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25">
      <c r="B36" s="32" t="s">
        <v>31</v>
      </c>
      <c r="C36" s="33"/>
      <c r="D36" s="23">
        <v>0.19</v>
      </c>
      <c r="E36" s="31">
        <v>0.39</v>
      </c>
      <c r="F36" s="34" t="s">
        <v>50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33</v>
      </c>
      <c r="C38" s="33"/>
      <c r="D38" s="23">
        <v>0.18</v>
      </c>
      <c r="E38" s="31">
        <v>0.36</v>
      </c>
      <c r="F38" s="34" t="s">
        <v>51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35</v>
      </c>
      <c r="C39" s="33"/>
      <c r="D39" s="23">
        <v>0.18</v>
      </c>
      <c r="E39" s="31">
        <v>0.4</v>
      </c>
      <c r="F39" s="34" t="s">
        <v>45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37</v>
      </c>
      <c r="C40" s="33"/>
      <c r="D40" s="23">
        <v>0.2</v>
      </c>
      <c r="E40" s="31">
        <v>0.48</v>
      </c>
      <c r="F40" s="34" t="s">
        <v>39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38</v>
      </c>
      <c r="C42" s="33"/>
      <c r="D42" s="23">
        <v>0.18</v>
      </c>
      <c r="E42" s="31">
        <v>0.41</v>
      </c>
      <c r="F42" s="34" t="s">
        <v>52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40</v>
      </c>
      <c r="C43" s="33"/>
      <c r="D43" s="23">
        <v>0.18</v>
      </c>
      <c r="E43" s="31">
        <v>0.45</v>
      </c>
      <c r="F43" s="34" t="s">
        <v>45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7" hidden="1" customHeight="1" x14ac:dyDescent="0.25">
      <c r="B44" s="32" t="s">
        <v>41</v>
      </c>
      <c r="C44" s="33"/>
      <c r="D44" s="23">
        <v>0.18</v>
      </c>
      <c r="E44" s="31">
        <v>0.35</v>
      </c>
      <c r="F44" s="34" t="s">
        <v>53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42</v>
      </c>
      <c r="C46" s="33"/>
      <c r="D46" s="23">
        <v>0.18</v>
      </c>
      <c r="E46" s="31">
        <v>0.38</v>
      </c>
      <c r="F46" s="34" t="s">
        <v>52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44</v>
      </c>
      <c r="C47" s="33"/>
      <c r="D47" s="23">
        <v>0.18</v>
      </c>
      <c r="E47" s="31">
        <v>0.34</v>
      </c>
      <c r="F47" s="34" t="s">
        <v>45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46</v>
      </c>
      <c r="C48" s="33"/>
      <c r="D48" s="23">
        <v>0.19</v>
      </c>
      <c r="E48" s="31">
        <v>0.32</v>
      </c>
      <c r="F48" s="34" t="s">
        <v>39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54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14</v>
      </c>
      <c r="I49" s="36">
        <v>-0.32476262777059101</v>
      </c>
      <c r="J49" s="37">
        <v>18469438</v>
      </c>
      <c r="K49" s="27" t="s">
        <v>14</v>
      </c>
      <c r="L49" s="38">
        <v>1.0903918458348201</v>
      </c>
      <c r="M49" s="35">
        <v>199620</v>
      </c>
      <c r="N49" s="27" t="s">
        <v>14</v>
      </c>
      <c r="O49" s="36">
        <v>-3.9979224076986299</v>
      </c>
      <c r="P49" s="37">
        <v>75942</v>
      </c>
      <c r="Q49" s="27" t="s">
        <v>14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25">
      <c r="A50" s="2"/>
      <c r="B50" s="21" t="s">
        <v>55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14</v>
      </c>
      <c r="I50" s="36">
        <v>-4.4633305526810299</v>
      </c>
      <c r="J50" s="37">
        <v>18468610</v>
      </c>
      <c r="K50" s="27" t="s">
        <v>14</v>
      </c>
      <c r="L50" s="38">
        <v>-4.48308172668816E-3</v>
      </c>
      <c r="M50" s="35">
        <v>182964</v>
      </c>
      <c r="N50" s="27" t="s">
        <v>14</v>
      </c>
      <c r="O50" s="36">
        <v>-8.3438533213104904</v>
      </c>
      <c r="P50" s="37">
        <v>84301</v>
      </c>
      <c r="Q50" s="27" t="s">
        <v>14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25">
      <c r="B51" s="32" t="s">
        <v>56</v>
      </c>
      <c r="C51" s="33"/>
      <c r="D51" s="23">
        <v>0.16</v>
      </c>
      <c r="E51" s="31">
        <v>0.36</v>
      </c>
      <c r="F51" s="34" t="s">
        <v>52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14</v>
      </c>
      <c r="O51" s="36">
        <f>(M51-M34)/M34*100</f>
        <v>6.3585359337429868</v>
      </c>
      <c r="P51" s="37">
        <v>6760</v>
      </c>
      <c r="Q51" s="27" t="s">
        <v>14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28</v>
      </c>
      <c r="C52" s="33" t="s">
        <v>29</v>
      </c>
      <c r="D52" s="23">
        <v>0.16</v>
      </c>
      <c r="E52" s="31">
        <v>0.34</v>
      </c>
      <c r="F52" s="34" t="s">
        <v>30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31</v>
      </c>
      <c r="C53" s="33"/>
      <c r="D53" s="23">
        <v>0.17</v>
      </c>
      <c r="E53" s="31">
        <v>0.39</v>
      </c>
      <c r="F53" s="34" t="s">
        <v>27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499999999999993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5" hidden="1" customHeight="1" x14ac:dyDescent="0.25">
      <c r="A55" s="2"/>
      <c r="B55" s="32" t="s">
        <v>33</v>
      </c>
      <c r="C55" s="33"/>
      <c r="D55" s="23">
        <v>0.18</v>
      </c>
      <c r="E55" s="31">
        <v>0.45</v>
      </c>
      <c r="F55" s="34" t="s">
        <v>51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35</v>
      </c>
      <c r="C56" s="33"/>
      <c r="D56" s="23">
        <v>0.18</v>
      </c>
      <c r="E56" s="31">
        <v>0.48</v>
      </c>
      <c r="F56" s="34" t="s">
        <v>45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899999999999999" hidden="1" customHeight="1" x14ac:dyDescent="0.25">
      <c r="A57" s="2"/>
      <c r="B57" s="32" t="s">
        <v>37</v>
      </c>
      <c r="C57" s="33"/>
      <c r="D57" s="23">
        <v>0.18</v>
      </c>
      <c r="E57" s="31">
        <v>0.39</v>
      </c>
      <c r="F57" s="34" t="s">
        <v>34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499999999999993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25">
      <c r="A59" s="2"/>
      <c r="B59" s="32" t="s">
        <v>38</v>
      </c>
      <c r="C59" s="33"/>
      <c r="D59" s="23">
        <v>0.17</v>
      </c>
      <c r="E59" s="31">
        <v>0.38</v>
      </c>
      <c r="F59" s="34" t="s">
        <v>32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.75" hidden="1" x14ac:dyDescent="0.25">
      <c r="A60" s="2"/>
      <c r="B60" s="32" t="s">
        <v>40</v>
      </c>
      <c r="C60" s="33"/>
      <c r="D60" s="23">
        <v>0.19</v>
      </c>
      <c r="E60" s="31">
        <v>0.4</v>
      </c>
      <c r="F60" s="34" t="s">
        <v>39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.75" hidden="1" x14ac:dyDescent="0.25">
      <c r="A61" s="2"/>
      <c r="B61" s="32" t="s">
        <v>41</v>
      </c>
      <c r="C61" s="33"/>
      <c r="D61" s="23">
        <v>0.18</v>
      </c>
      <c r="E61" s="31">
        <v>0.45</v>
      </c>
      <c r="F61" s="34" t="s">
        <v>51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.75" hidden="1" x14ac:dyDescent="0.25">
      <c r="A63" s="2"/>
      <c r="B63" s="32" t="s">
        <v>42</v>
      </c>
      <c r="C63" s="33"/>
      <c r="D63" s="23">
        <v>0.18</v>
      </c>
      <c r="E63" s="31">
        <v>0.43</v>
      </c>
      <c r="F63" s="34" t="s">
        <v>45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.75" hidden="1" x14ac:dyDescent="0.25">
      <c r="A64" s="2"/>
      <c r="B64" s="32" t="s">
        <v>44</v>
      </c>
      <c r="C64" s="33"/>
      <c r="D64" s="23">
        <v>0.18</v>
      </c>
      <c r="E64" s="31">
        <v>0.37</v>
      </c>
      <c r="F64" s="34" t="s">
        <v>39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.75" hidden="1" x14ac:dyDescent="0.25">
      <c r="A65" s="2"/>
      <c r="B65" s="32" t="s">
        <v>46</v>
      </c>
      <c r="C65" s="33"/>
      <c r="D65" s="23">
        <v>0.17</v>
      </c>
      <c r="E65" s="31">
        <v>0.46</v>
      </c>
      <c r="F65" s="34" t="s">
        <v>52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.75" x14ac:dyDescent="0.25">
      <c r="A66" s="2"/>
      <c r="B66" s="21" t="s">
        <v>57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14</v>
      </c>
      <c r="I66" s="36">
        <v>-4.1845516772141398</v>
      </c>
      <c r="J66" s="37">
        <v>18014292</v>
      </c>
      <c r="K66" s="27" t="s">
        <v>14</v>
      </c>
      <c r="L66" s="38">
        <v>-2.45994690450445</v>
      </c>
      <c r="M66" s="35">
        <v>191442</v>
      </c>
      <c r="N66" s="27" t="s">
        <v>14</v>
      </c>
      <c r="O66" s="36">
        <v>4.6336984324785204</v>
      </c>
      <c r="P66" s="37">
        <v>93400</v>
      </c>
      <c r="Q66" s="27" t="s">
        <v>14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.75" x14ac:dyDescent="0.25">
      <c r="A67" s="2"/>
      <c r="B67" s="21" t="s">
        <v>58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14</v>
      </c>
      <c r="I67" s="36">
        <f>(G67-G66)/G66*100</f>
        <v>-6.4946302593015135</v>
      </c>
      <c r="J67" s="37">
        <v>16138067</v>
      </c>
      <c r="K67" s="27" t="s">
        <v>14</v>
      </c>
      <c r="L67" s="38">
        <f>(J67-J66)/J66*100</f>
        <v>-10.415202551396414</v>
      </c>
      <c r="M67" s="35">
        <v>186204</v>
      </c>
      <c r="N67" s="27" t="s">
        <v>14</v>
      </c>
      <c r="O67" s="36">
        <f>(M67-M66)/M66*100</f>
        <v>-2.7360767229761498</v>
      </c>
      <c r="P67" s="37">
        <v>99042</v>
      </c>
      <c r="Q67" s="27" t="s">
        <v>14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7" customHeight="1" x14ac:dyDescent="0.25">
      <c r="A68" s="2"/>
      <c r="B68" s="21" t="s">
        <v>59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14</v>
      </c>
      <c r="I68" s="36">
        <v>-3.26</v>
      </c>
      <c r="J68" s="37">
        <v>16089267</v>
      </c>
      <c r="K68" s="27" t="s">
        <v>14</v>
      </c>
      <c r="L68" s="38">
        <v>-0.35</v>
      </c>
      <c r="M68" s="35">
        <v>167129</v>
      </c>
      <c r="N68" s="27" t="s">
        <v>14</v>
      </c>
      <c r="O68" s="36">
        <v>-10.24</v>
      </c>
      <c r="P68" s="37">
        <v>83131</v>
      </c>
      <c r="Q68" s="27" t="s">
        <v>14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5" customHeight="1" x14ac:dyDescent="0.25">
      <c r="A69" s="2"/>
      <c r="B69" s="21" t="s">
        <v>74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14</v>
      </c>
      <c r="I69" s="36">
        <v>-6.63</v>
      </c>
      <c r="J69" s="37">
        <v>15916923</v>
      </c>
      <c r="K69" s="27" t="s">
        <v>14</v>
      </c>
      <c r="L69" s="38">
        <v>-1.07</v>
      </c>
      <c r="M69" s="35">
        <v>125260</v>
      </c>
      <c r="N69" s="27" t="s">
        <v>14</v>
      </c>
      <c r="O69" s="36">
        <v>-25.05</v>
      </c>
      <c r="P69" s="37">
        <v>69745</v>
      </c>
      <c r="Q69" s="27" t="s">
        <v>14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3.7" customHeight="1" x14ac:dyDescent="0.25">
      <c r="A70" s="2"/>
      <c r="B70" s="21" t="s">
        <v>75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14</v>
      </c>
      <c r="I70" s="36">
        <v>-5.54</v>
      </c>
      <c r="J70" s="37">
        <v>14935624</v>
      </c>
      <c r="K70" s="27" t="s">
        <v>14</v>
      </c>
      <c r="L70" s="38">
        <v>-6.17</v>
      </c>
      <c r="M70" s="35">
        <v>98957</v>
      </c>
      <c r="N70" s="27" t="s">
        <v>14</v>
      </c>
      <c r="O70" s="36">
        <v>-21</v>
      </c>
      <c r="P70" s="37">
        <v>57368</v>
      </c>
      <c r="Q70" s="27" t="s">
        <v>14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3.75" hidden="1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hidden="1" customHeight="1" x14ac:dyDescent="0.25">
      <c r="A72" s="1"/>
      <c r="B72" s="32" t="s">
        <v>76</v>
      </c>
      <c r="C72" s="33"/>
      <c r="D72" s="23">
        <v>0.11</v>
      </c>
      <c r="E72" s="31">
        <v>0.37</v>
      </c>
      <c r="F72" s="34" t="s">
        <v>64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hidden="1" customHeight="1" x14ac:dyDescent="0.25">
      <c r="A73" s="1"/>
      <c r="B73" s="32" t="s">
        <v>77</v>
      </c>
      <c r="C73" s="33" t="s">
        <v>29</v>
      </c>
      <c r="D73" s="23">
        <v>0.12</v>
      </c>
      <c r="E73" s="31">
        <v>0.35</v>
      </c>
      <c r="F73" s="34" t="s">
        <v>65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25" hidden="1" customHeight="1" x14ac:dyDescent="0.25">
      <c r="A74" s="1"/>
      <c r="B74" s="32" t="s">
        <v>78</v>
      </c>
      <c r="C74" s="33"/>
      <c r="D74" s="23">
        <v>0.12</v>
      </c>
      <c r="E74" s="31">
        <v>0.33</v>
      </c>
      <c r="F74" s="34" t="s">
        <v>66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9.1999999999999993" hidden="1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hidden="1" customHeight="1" x14ac:dyDescent="0.25">
      <c r="A76" s="1"/>
      <c r="B76" s="32" t="s">
        <v>79</v>
      </c>
      <c r="C76" s="33"/>
      <c r="D76" s="23">
        <v>0.12</v>
      </c>
      <c r="E76" s="31">
        <v>0.4</v>
      </c>
      <c r="F76" s="34" t="s">
        <v>67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hidden="1" customHeight="1" x14ac:dyDescent="0.25">
      <c r="A77" s="1"/>
      <c r="B77" s="32" t="s">
        <v>80</v>
      </c>
      <c r="C77" s="33"/>
      <c r="D77" s="23">
        <v>0.12</v>
      </c>
      <c r="E77" s="31">
        <v>0.38</v>
      </c>
      <c r="F77" s="34" t="s">
        <v>68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25" hidden="1" customHeight="1" x14ac:dyDescent="0.25">
      <c r="A78" s="1"/>
      <c r="B78" s="32" t="s">
        <v>81</v>
      </c>
      <c r="C78" s="33"/>
      <c r="D78" s="23">
        <v>0.13</v>
      </c>
      <c r="E78" s="31">
        <v>0.36</v>
      </c>
      <c r="F78" s="34" t="s">
        <v>69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.6" hidden="1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2" hidden="1" customHeight="1" x14ac:dyDescent="0.25">
      <c r="A80" s="1"/>
      <c r="B80" s="32" t="s">
        <v>82</v>
      </c>
      <c r="C80" s="33"/>
      <c r="D80" s="23">
        <v>0.11</v>
      </c>
      <c r="E80" s="31">
        <v>0.39</v>
      </c>
      <c r="F80" s="34" t="s">
        <v>64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hidden="1" customHeight="1" x14ac:dyDescent="0.25">
      <c r="A81" s="1"/>
      <c r="B81" s="32" t="s">
        <v>83</v>
      </c>
      <c r="C81" s="33"/>
      <c r="D81" s="23">
        <v>0.12</v>
      </c>
      <c r="E81" s="31">
        <v>0.36</v>
      </c>
      <c r="F81" s="34" t="s">
        <v>70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25" hidden="1" customHeight="1" x14ac:dyDescent="0.25">
      <c r="A82" s="1"/>
      <c r="B82" s="32" t="s">
        <v>84</v>
      </c>
      <c r="C82" s="33"/>
      <c r="D82" s="23">
        <v>0.1</v>
      </c>
      <c r="E82" s="31">
        <v>0.34</v>
      </c>
      <c r="F82" s="34" t="s">
        <v>71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.6" hidden="1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hidden="1" customHeight="1" x14ac:dyDescent="0.25">
      <c r="A84" s="1"/>
      <c r="B84" s="32" t="s">
        <v>85</v>
      </c>
      <c r="C84" s="33"/>
      <c r="D84" s="23">
        <v>0.13</v>
      </c>
      <c r="E84" s="31">
        <v>0.5</v>
      </c>
      <c r="F84" s="34" t="s">
        <v>68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hidden="1" customHeight="1" x14ac:dyDescent="0.25">
      <c r="A85" s="1"/>
      <c r="B85" s="32" t="s">
        <v>86</v>
      </c>
      <c r="C85" s="33"/>
      <c r="D85" s="23">
        <v>0.12</v>
      </c>
      <c r="E85" s="31">
        <v>0.36</v>
      </c>
      <c r="F85" s="34" t="s">
        <v>70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25" hidden="1" customHeight="1" x14ac:dyDescent="0.25">
      <c r="A86" s="1"/>
      <c r="B86" s="32" t="s">
        <v>87</v>
      </c>
      <c r="C86" s="33"/>
      <c r="D86" s="23">
        <v>0.11</v>
      </c>
      <c r="E86" s="31">
        <v>0.45</v>
      </c>
      <c r="F86" s="34" t="s">
        <v>72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25" customHeight="1" x14ac:dyDescent="0.25">
      <c r="A87" s="1"/>
      <c r="B87" s="21" t="s">
        <v>110</v>
      </c>
      <c r="C87" s="33"/>
      <c r="D87" s="23">
        <v>0.09</v>
      </c>
      <c r="E87" s="31">
        <v>0.31</v>
      </c>
      <c r="F87" s="25">
        <v>250</v>
      </c>
      <c r="G87" s="35">
        <v>75207958</v>
      </c>
      <c r="H87" s="27" t="s">
        <v>14</v>
      </c>
      <c r="I87" s="36">
        <v>-10.02</v>
      </c>
      <c r="J87" s="37">
        <v>13970707</v>
      </c>
      <c r="K87" s="27" t="s">
        <v>14</v>
      </c>
      <c r="L87" s="38">
        <v>-6.46</v>
      </c>
      <c r="M87" s="35">
        <v>69701</v>
      </c>
      <c r="N87" s="27" t="s">
        <v>14</v>
      </c>
      <c r="O87" s="36">
        <v>-29.56</v>
      </c>
      <c r="P87" s="37">
        <v>43684</v>
      </c>
      <c r="Q87" s="27" t="s">
        <v>14</v>
      </c>
      <c r="R87" s="39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3" customHeight="1" x14ac:dyDescent="0.25">
      <c r="A88" s="1"/>
      <c r="B88" s="32"/>
      <c r="C88" s="33"/>
      <c r="D88" s="23"/>
      <c r="E88" s="31"/>
      <c r="F88" s="42"/>
      <c r="G88" s="35"/>
      <c r="H88" s="36"/>
      <c r="I88" s="36"/>
      <c r="J88" s="37"/>
      <c r="K88" s="36"/>
      <c r="L88" s="36"/>
      <c r="M88" s="35"/>
      <c r="N88" s="36"/>
      <c r="O88" s="36"/>
      <c r="P88" s="37"/>
      <c r="Q88" s="36"/>
      <c r="R88" s="43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25">
      <c r="A89" s="1"/>
      <c r="B89" s="32" t="s">
        <v>73</v>
      </c>
      <c r="C89" s="54" t="s">
        <v>29</v>
      </c>
      <c r="D89" s="23">
        <v>0.1</v>
      </c>
      <c r="E89" s="31">
        <v>0.32</v>
      </c>
      <c r="F89" s="34" t="s">
        <v>88</v>
      </c>
      <c r="G89" s="35">
        <v>6687730</v>
      </c>
      <c r="H89" s="36">
        <f>(G89-G86)/G86*100</f>
        <v>-19.865438478244592</v>
      </c>
      <c r="I89" s="36">
        <f>(G89-G72)/G72*100</f>
        <v>-29.971303619848616</v>
      </c>
      <c r="J89" s="37">
        <v>1137300</v>
      </c>
      <c r="K89" s="36">
        <f>(J89-J86)/J86*100</f>
        <v>-19.081543861246868</v>
      </c>
      <c r="L89" s="36">
        <f>(J89-J72)/J72*100</f>
        <v>-27.646228035575689</v>
      </c>
      <c r="M89" s="35">
        <v>6487</v>
      </c>
      <c r="N89" s="36">
        <f>(M89-M86)/M86*100</f>
        <v>-31.113942869278965</v>
      </c>
      <c r="O89" s="36">
        <f>(M89-M72)/M72*100</f>
        <v>-38.744098205854584</v>
      </c>
      <c r="P89" s="37">
        <v>3610</v>
      </c>
      <c r="Q89" s="36">
        <f>(P89-P86)/P86*100</f>
        <v>-42.396681027604913</v>
      </c>
      <c r="R89" s="39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6.350000000000001" customHeight="1" x14ac:dyDescent="0.25">
      <c r="A90" s="1"/>
      <c r="B90" s="32" t="s">
        <v>89</v>
      </c>
      <c r="C90" s="54"/>
      <c r="D90" s="23">
        <v>0.1</v>
      </c>
      <c r="E90" s="31">
        <v>0.28000000000000003</v>
      </c>
      <c r="F90" s="34" t="s">
        <v>90</v>
      </c>
      <c r="G90" s="35">
        <v>4647469</v>
      </c>
      <c r="H90" s="36">
        <f>(G90-G89)/G89*100</f>
        <v>-30.507526470117664</v>
      </c>
      <c r="I90" s="36">
        <f>(G90-G73)/G73*100</f>
        <v>4.0235386861588349</v>
      </c>
      <c r="J90" s="37">
        <v>966837</v>
      </c>
      <c r="K90" s="36">
        <f>(J90-J89)/J89*100</f>
        <v>-14.988393563703509</v>
      </c>
      <c r="L90" s="36">
        <f>(J90-J73)/J73*100</f>
        <v>9.8803273099215811</v>
      </c>
      <c r="M90" s="35">
        <v>4677</v>
      </c>
      <c r="N90" s="36">
        <f>(M90-M89)/M89*100</f>
        <v>-27.901957761677199</v>
      </c>
      <c r="O90" s="36">
        <f>(M90-M73)/M73*100</f>
        <v>-14.901746724890829</v>
      </c>
      <c r="P90" s="37">
        <v>2750</v>
      </c>
      <c r="Q90" s="36">
        <f>(P90-P89)/P89*100</f>
        <v>-23.822714681440445</v>
      </c>
      <c r="R90" s="39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6.350000000000001" customHeight="1" x14ac:dyDescent="0.25">
      <c r="A91" s="1"/>
      <c r="B91" s="32" t="s">
        <v>91</v>
      </c>
      <c r="C91" s="54"/>
      <c r="D91" s="23">
        <v>0.1</v>
      </c>
      <c r="E91" s="31">
        <v>0.34</v>
      </c>
      <c r="F91" s="34" t="s">
        <v>92</v>
      </c>
      <c r="G91" s="35">
        <v>7931625</v>
      </c>
      <c r="H91" s="36">
        <f>(G91-G90)/G90*100</f>
        <v>70.665474046195897</v>
      </c>
      <c r="I91" s="36">
        <f>(G91-G74)/G74*100</f>
        <v>13.943185172894548</v>
      </c>
      <c r="J91" s="37">
        <v>1382228</v>
      </c>
      <c r="K91" s="36">
        <f>(J91-J90)/J90*100</f>
        <v>42.963912220984504</v>
      </c>
      <c r="L91" s="36">
        <f>(J91-J74)/J74*100</f>
        <v>10.803836611340689</v>
      </c>
      <c r="M91" s="35">
        <v>8177</v>
      </c>
      <c r="N91" s="36">
        <f>(M91-M90)/M90*100</f>
        <v>74.83429548856104</v>
      </c>
      <c r="O91" s="36">
        <f>(M91-M74)/M74*100</f>
        <v>1.4642015138354634</v>
      </c>
      <c r="P91" s="37">
        <v>4658</v>
      </c>
      <c r="Q91" s="36">
        <f>(P91-P90)/P90*100</f>
        <v>69.381818181818176</v>
      </c>
      <c r="R91" s="39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5.25" customHeight="1" x14ac:dyDescent="0.25">
      <c r="A92" s="1"/>
      <c r="B92" s="32"/>
      <c r="C92" s="54"/>
      <c r="D92" s="23"/>
      <c r="E92" s="31"/>
      <c r="F92" s="34"/>
      <c r="G92" s="35"/>
      <c r="H92" s="36"/>
      <c r="I92" s="36"/>
      <c r="J92" s="37"/>
      <c r="K92" s="36"/>
      <c r="L92" s="36"/>
      <c r="M92" s="35"/>
      <c r="N92" s="36"/>
      <c r="O92" s="36"/>
      <c r="P92" s="37"/>
      <c r="Q92" s="36"/>
      <c r="R92" s="39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5" customHeight="1" x14ac:dyDescent="0.25">
      <c r="A93" s="1"/>
      <c r="B93" s="32" t="s">
        <v>93</v>
      </c>
      <c r="C93" s="54"/>
      <c r="D93" s="23">
        <v>0.12</v>
      </c>
      <c r="E93" s="31">
        <v>0.33</v>
      </c>
      <c r="F93" s="34" t="s">
        <v>94</v>
      </c>
      <c r="G93" s="35">
        <v>6046380</v>
      </c>
      <c r="H93" s="36">
        <f>(G93-G91)/G91*100</f>
        <v>-23.768710699257721</v>
      </c>
      <c r="I93" s="36">
        <f>(G93-G76)/G76*100</f>
        <v>-24.259898738115933</v>
      </c>
      <c r="J93" s="37">
        <v>1092826</v>
      </c>
      <c r="K93" s="36">
        <f>(J93-J91)/J91*100</f>
        <v>-20.937356210408122</v>
      </c>
      <c r="L93" s="36">
        <f>(J93-J76)/J76*100</f>
        <v>-14.843577108054445</v>
      </c>
      <c r="M93" s="35">
        <v>7224</v>
      </c>
      <c r="N93" s="36">
        <f>(M93-M91)/M91*100</f>
        <v>-11.654641066405773</v>
      </c>
      <c r="O93" s="36">
        <f>(M93-M76)/M76*100</f>
        <v>-26.941747572815533</v>
      </c>
      <c r="P93" s="37">
        <v>3635</v>
      </c>
      <c r="Q93" s="36">
        <f>(P93-P91)/P91*100</f>
        <v>-21.962215543151569</v>
      </c>
      <c r="R93" s="39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6.350000000000001" customHeight="1" x14ac:dyDescent="0.25">
      <c r="A94" s="1"/>
      <c r="B94" s="32" t="s">
        <v>95</v>
      </c>
      <c r="C94" s="54"/>
      <c r="D94" s="23">
        <v>0.1</v>
      </c>
      <c r="E94" s="31">
        <v>0.31</v>
      </c>
      <c r="F94" s="34" t="s">
        <v>96</v>
      </c>
      <c r="G94" s="35">
        <v>4719582</v>
      </c>
      <c r="H94" s="36">
        <f>(G94-G93)/G93*100</f>
        <v>-21.943675389241164</v>
      </c>
      <c r="I94" s="36">
        <f>(G94-G77)/G77*100</f>
        <v>-32.214174495880854</v>
      </c>
      <c r="J94" s="37">
        <v>988406</v>
      </c>
      <c r="K94" s="36">
        <f>(J94-J93)/J93*100</f>
        <v>-9.5550435293450207</v>
      </c>
      <c r="L94" s="36">
        <f>(J94-J77)/J77*100</f>
        <v>-22.565840963236234</v>
      </c>
      <c r="M94" s="35">
        <v>4933</v>
      </c>
      <c r="N94" s="36">
        <f>(M94-M93)/M93*100</f>
        <v>-31.71373200442968</v>
      </c>
      <c r="O94" s="36">
        <f>(M94-M77)/M77*100</f>
        <v>-43.220534069981589</v>
      </c>
      <c r="P94" s="37">
        <v>3076</v>
      </c>
      <c r="Q94" s="36">
        <f>(P94-P93)/P93*100</f>
        <v>-15.378266850068774</v>
      </c>
      <c r="R94" s="39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6.350000000000001" customHeight="1" x14ac:dyDescent="0.25">
      <c r="A95" s="1"/>
      <c r="B95" s="32" t="s">
        <v>97</v>
      </c>
      <c r="C95" s="54"/>
      <c r="D95" s="23">
        <v>0.09</v>
      </c>
      <c r="E95" s="31">
        <v>0.4</v>
      </c>
      <c r="F95" s="34" t="s">
        <v>98</v>
      </c>
      <c r="G95" s="35">
        <v>7339044</v>
      </c>
      <c r="H95" s="36">
        <f>(G95-G94)/G94*100</f>
        <v>55.501991489924322</v>
      </c>
      <c r="I95" s="36">
        <f>(G95-G78)/G78*100</f>
        <v>48.920963599503018</v>
      </c>
      <c r="J95" s="37">
        <v>1242409</v>
      </c>
      <c r="K95" s="36">
        <f>(J95-J94)/J94*100</f>
        <v>25.698245457838176</v>
      </c>
      <c r="L95" s="36">
        <f>(J95-J78)/J78*100</f>
        <v>17.724719074506964</v>
      </c>
      <c r="M95" s="35">
        <v>6355</v>
      </c>
      <c r="N95" s="36">
        <f>(M95-M94)/M94*100</f>
        <v>28.826272045408473</v>
      </c>
      <c r="O95" s="36">
        <f>(M95-M78)/M78*100</f>
        <v>-4.1478129713423826</v>
      </c>
      <c r="P95" s="37">
        <v>4945</v>
      </c>
      <c r="Q95" s="36">
        <f>(P95-P94)/P94*100</f>
        <v>60.760728218465545</v>
      </c>
      <c r="R95" s="39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4.5" customHeight="1" x14ac:dyDescent="0.25">
      <c r="A96" s="1"/>
      <c r="B96" s="32"/>
      <c r="C96" s="54"/>
      <c r="D96" s="23"/>
      <c r="E96" s="31"/>
      <c r="F96" s="34"/>
      <c r="G96" s="35"/>
      <c r="H96" s="36"/>
      <c r="I96" s="36"/>
      <c r="J96" s="37"/>
      <c r="K96" s="36"/>
      <c r="L96" s="36"/>
      <c r="M96" s="35"/>
      <c r="N96" s="36"/>
      <c r="O96" s="36"/>
      <c r="P96" s="37"/>
      <c r="Q96" s="36"/>
      <c r="R96" s="39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6.350000000000001" customHeight="1" x14ac:dyDescent="0.25">
      <c r="A97" s="1"/>
      <c r="B97" s="32" t="s">
        <v>99</v>
      </c>
      <c r="C97" s="54"/>
      <c r="D97" s="23">
        <v>0.08</v>
      </c>
      <c r="E97" s="31">
        <v>0.25</v>
      </c>
      <c r="F97" s="34" t="s">
        <v>100</v>
      </c>
      <c r="G97" s="35">
        <v>6544783</v>
      </c>
      <c r="H97" s="36">
        <f>(G97-G95)/G95*100</f>
        <v>-10.822404116939481</v>
      </c>
      <c r="I97" s="36">
        <f>(G97-G80)/G80*100</f>
        <v>-23.638536130787433</v>
      </c>
      <c r="J97" s="37">
        <v>1279987</v>
      </c>
      <c r="K97" s="36">
        <f>(J97-J95)/J95*100</f>
        <v>3.0246078384815309</v>
      </c>
      <c r="L97" s="36">
        <f>(J97-J80)/J80*100</f>
        <v>-12.457553451019846</v>
      </c>
      <c r="M97" s="35">
        <v>5147</v>
      </c>
      <c r="N97" s="36">
        <f>(M97-M95)/M95*100</f>
        <v>-19.008654602675058</v>
      </c>
      <c r="O97" s="36">
        <f>(M97-M80)/M80*100</f>
        <v>-45.798230834035387</v>
      </c>
      <c r="P97" s="37">
        <v>3160</v>
      </c>
      <c r="Q97" s="36">
        <f>(P97-P95)/P95*100</f>
        <v>-36.097067745197172</v>
      </c>
      <c r="R97" s="39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6.350000000000001" customHeight="1" x14ac:dyDescent="0.25">
      <c r="A98" s="1"/>
      <c r="B98" s="32" t="s">
        <v>101</v>
      </c>
      <c r="C98" s="54"/>
      <c r="D98" s="23">
        <v>0.09</v>
      </c>
      <c r="E98" s="31">
        <v>0.3</v>
      </c>
      <c r="F98" s="34" t="s">
        <v>102</v>
      </c>
      <c r="G98" s="35">
        <v>6074450</v>
      </c>
      <c r="H98" s="36">
        <f>(G98-G97)/G97*100</f>
        <v>-7.1863803582181403</v>
      </c>
      <c r="I98" s="36">
        <f>(G98-G81)/G81*100</f>
        <v>9.7030129251782995</v>
      </c>
      <c r="J98" s="37">
        <v>1140919</v>
      </c>
      <c r="K98" s="36">
        <f>(J98-J97)/J97*100</f>
        <v>-10.864797845603119</v>
      </c>
      <c r="L98" s="36">
        <f>(J98-J81)/J81*100</f>
        <v>-1.6226940912516445</v>
      </c>
      <c r="M98" s="35">
        <v>5221</v>
      </c>
      <c r="N98" s="36">
        <f>(M98-M97)/M97*100</f>
        <v>1.4377307169224791</v>
      </c>
      <c r="O98" s="36">
        <f>(M98-M81)/M81*100</f>
        <v>-24.497469269703544</v>
      </c>
      <c r="P98" s="37">
        <v>3407</v>
      </c>
      <c r="Q98" s="36">
        <f>(P98-P97)/P97*100</f>
        <v>7.8164556962025316</v>
      </c>
      <c r="R98" s="39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6.350000000000001" customHeight="1" x14ac:dyDescent="0.25">
      <c r="A99" s="1"/>
      <c r="B99" s="32" t="s">
        <v>104</v>
      </c>
      <c r="C99" s="54"/>
      <c r="D99" s="23">
        <v>0.08</v>
      </c>
      <c r="E99" s="31">
        <v>0.28000000000000003</v>
      </c>
      <c r="F99" s="34" t="s">
        <v>103</v>
      </c>
      <c r="G99" s="35">
        <v>6449447</v>
      </c>
      <c r="H99" s="36">
        <f>(G99-G98)/G98*100</f>
        <v>6.1733490274839697</v>
      </c>
      <c r="I99" s="36">
        <f>(G99-G82)/G82*100</f>
        <v>-19.912392788268704</v>
      </c>
      <c r="J99" s="37">
        <v>1210593</v>
      </c>
      <c r="K99" s="36">
        <f>(J99-J98)/J98*100</f>
        <v>6.1068314227390372</v>
      </c>
      <c r="L99" s="36">
        <f>(J99-J82)/J82*100</f>
        <v>-7.608985165913273</v>
      </c>
      <c r="M99" s="35">
        <v>5179</v>
      </c>
      <c r="N99" s="36">
        <v>-0.80444359318138281</v>
      </c>
      <c r="O99" s="36">
        <v>-37.916566770558617</v>
      </c>
      <c r="P99" s="37">
        <v>3416</v>
      </c>
      <c r="Q99" s="36">
        <v>0.26416201937188144</v>
      </c>
      <c r="R99" s="39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5.25" customHeight="1" x14ac:dyDescent="0.25">
      <c r="A100" s="1"/>
      <c r="B100" s="32"/>
      <c r="C100" s="54"/>
      <c r="D100" s="23"/>
      <c r="E100" s="31"/>
      <c r="F100" s="34"/>
      <c r="G100" s="35"/>
      <c r="H100" s="36"/>
      <c r="I100" s="36"/>
      <c r="J100" s="37"/>
      <c r="K100" s="36"/>
      <c r="L100" s="36"/>
      <c r="M100" s="35"/>
      <c r="N100" s="36"/>
      <c r="O100" s="36"/>
      <c r="P100" s="37"/>
      <c r="Q100" s="36"/>
      <c r="R100" s="39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6.350000000000001" customHeight="1" x14ac:dyDescent="0.25">
      <c r="A101" s="1"/>
      <c r="B101" s="32" t="s">
        <v>85</v>
      </c>
      <c r="C101" s="54"/>
      <c r="D101" s="23">
        <v>0.1</v>
      </c>
      <c r="E101" s="31">
        <v>0.3</v>
      </c>
      <c r="F101" s="34" t="s">
        <v>105</v>
      </c>
      <c r="G101" s="35">
        <v>4904102</v>
      </c>
      <c r="H101" s="36">
        <f>(G101-G99)/G99*100</f>
        <v>-23.960891530700231</v>
      </c>
      <c r="I101" s="36">
        <f>(G101-G84)/G84*100</f>
        <v>-29.598080008452648</v>
      </c>
      <c r="J101" s="37">
        <v>988111</v>
      </c>
      <c r="K101" s="36">
        <f>(J101-J99)/J99*100</f>
        <v>-18.377935441556328</v>
      </c>
      <c r="L101" s="36">
        <f>(J101-J84)/J84*100</f>
        <v>-18.973622644820427</v>
      </c>
      <c r="M101" s="35">
        <v>4726</v>
      </c>
      <c r="N101" s="36">
        <f>(M101-M99)/M99*100</f>
        <v>-8.7468623286348723</v>
      </c>
      <c r="O101" s="36">
        <f>(M101-M84)/M84*100</f>
        <v>-47.698096502877377</v>
      </c>
      <c r="P101" s="37">
        <v>2975</v>
      </c>
      <c r="Q101" s="36">
        <f>(P101-P99)/P99*100</f>
        <v>-12.909836065573771</v>
      </c>
      <c r="R101" s="39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6.350000000000001" customHeight="1" x14ac:dyDescent="0.25">
      <c r="A102" s="1"/>
      <c r="B102" s="32" t="s">
        <v>106</v>
      </c>
      <c r="C102" s="54"/>
      <c r="D102" s="23">
        <v>0.08</v>
      </c>
      <c r="E102" s="31">
        <v>0.31</v>
      </c>
      <c r="F102" s="34" t="s">
        <v>107</v>
      </c>
      <c r="G102" s="35">
        <v>7376622</v>
      </c>
      <c r="H102" s="36">
        <f>(G102-G101)/G101*100</f>
        <v>50.417385282769402</v>
      </c>
      <c r="I102" s="36">
        <f>(G102-G85)/G85*100</f>
        <v>40.259614322386994</v>
      </c>
      <c r="J102" s="37">
        <v>1246760</v>
      </c>
      <c r="K102" s="36">
        <f>(J102-J101)/J101*100</f>
        <v>26.176107744980072</v>
      </c>
      <c r="L102" s="36">
        <f>(J102-J85)/J85*100</f>
        <v>17.160284884917431</v>
      </c>
      <c r="M102" s="35">
        <v>5835</v>
      </c>
      <c r="N102" s="36">
        <f>(M102-M101)/M101*100</f>
        <v>23.465933135844267</v>
      </c>
      <c r="O102" s="36">
        <f>(M102-M85)/M85*100</f>
        <v>-8.828125</v>
      </c>
      <c r="P102" s="37">
        <v>3883</v>
      </c>
      <c r="Q102" s="36">
        <f>(P102-P101)/P101*100</f>
        <v>30.521008403361343</v>
      </c>
      <c r="R102" s="39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6.350000000000001" customHeight="1" x14ac:dyDescent="0.25">
      <c r="A103" s="1"/>
      <c r="B103" s="32" t="s">
        <v>108</v>
      </c>
      <c r="C103" s="54"/>
      <c r="D103" s="23">
        <v>0.09</v>
      </c>
      <c r="E103" s="31">
        <v>0.32</v>
      </c>
      <c r="F103" s="34" t="s">
        <v>109</v>
      </c>
      <c r="G103" s="35">
        <v>6486724</v>
      </c>
      <c r="H103" s="36">
        <f>(G103-G102)/G102*100</f>
        <v>-12.063760349927108</v>
      </c>
      <c r="I103" s="36">
        <f>(G103-G86)/G86*100</f>
        <v>-22.273957912079684</v>
      </c>
      <c r="J103" s="37">
        <v>1294331</v>
      </c>
      <c r="K103" s="36">
        <f>(J103-J102)/J102*100</f>
        <v>3.8155699573293975</v>
      </c>
      <c r="L103" s="36">
        <f>(J103-J86)/J86*100</f>
        <v>-7.9088488063584981</v>
      </c>
      <c r="M103" s="35">
        <v>5740</v>
      </c>
      <c r="N103" s="36">
        <f>(M103-M102)/M102*100</f>
        <v>-1.6281062553556127</v>
      </c>
      <c r="O103" s="36">
        <f>(M103-M86)/M86*100</f>
        <v>-39.046405436975682</v>
      </c>
      <c r="P103" s="37">
        <v>4169</v>
      </c>
      <c r="Q103" s="36">
        <f>(P103-P102)/P102*100</f>
        <v>7.3654390934844187</v>
      </c>
      <c r="R103" s="39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3.75" customHeight="1" x14ac:dyDescent="0.25">
      <c r="A104" s="1"/>
      <c r="B104" s="32"/>
      <c r="C104" s="54"/>
      <c r="D104" s="23"/>
      <c r="E104" s="31"/>
      <c r="F104" s="34"/>
      <c r="G104" s="35"/>
      <c r="H104" s="36"/>
      <c r="I104" s="36"/>
      <c r="J104" s="37"/>
      <c r="K104" s="36"/>
      <c r="L104" s="36"/>
      <c r="M104" s="35"/>
      <c r="N104" s="36"/>
      <c r="O104" s="36"/>
      <c r="P104" s="37"/>
      <c r="Q104" s="36"/>
      <c r="R104" s="39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ht="14.25" customHeight="1" x14ac:dyDescent="0.25">
      <c r="A105" s="1"/>
      <c r="B105" s="32" t="s">
        <v>111</v>
      </c>
      <c r="C105" s="54"/>
      <c r="D105" s="23">
        <v>0.08</v>
      </c>
      <c r="E105" s="31">
        <v>0.27</v>
      </c>
      <c r="F105" s="34" t="s">
        <v>90</v>
      </c>
      <c r="G105" s="35">
        <v>4849247</v>
      </c>
      <c r="H105" s="36">
        <f>(G105-G103)/G103*100</f>
        <v>-25.243512750041468</v>
      </c>
      <c r="I105" s="36">
        <f>(G105-G89)/G89*100</f>
        <v>-27.490389115589299</v>
      </c>
      <c r="J105" s="37">
        <v>1089108</v>
      </c>
      <c r="K105" s="36">
        <f>(J105-J103)/J103*100</f>
        <v>-15.855526909268185</v>
      </c>
      <c r="L105" s="36">
        <f>(J105-J89)/J89*100</f>
        <v>-4.2374043787918758</v>
      </c>
      <c r="M105" s="35">
        <v>3915</v>
      </c>
      <c r="N105" s="36">
        <f>(M105-M103)/M103*100</f>
        <v>-31.794425087108014</v>
      </c>
      <c r="O105" s="36">
        <f>(M105-M89)/M89*100</f>
        <v>-39.648527824880532</v>
      </c>
      <c r="P105" s="37">
        <v>2924</v>
      </c>
      <c r="Q105" s="36">
        <f>(P105-P103)/P103*100</f>
        <v>-29.863276565123531</v>
      </c>
      <c r="R105" s="39">
        <f>(P105-P89)/P89*100</f>
        <v>-19.002770083102494</v>
      </c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1:49" ht="15.75" customHeight="1" x14ac:dyDescent="0.25">
      <c r="A106" s="1"/>
      <c r="B106" s="32" t="s">
        <v>112</v>
      </c>
      <c r="C106" s="54" t="s">
        <v>29</v>
      </c>
      <c r="D106" s="23">
        <v>7.0000000000000007E-2</v>
      </c>
      <c r="E106" s="31">
        <v>0.24</v>
      </c>
      <c r="F106" s="34" t="s">
        <v>113</v>
      </c>
      <c r="G106" s="35">
        <v>5686534</v>
      </c>
      <c r="H106" s="36">
        <f>(G106-G105)/G105*100</f>
        <v>17.26633021580464</v>
      </c>
      <c r="I106" s="36">
        <f>(G106-G90)/G90*100</f>
        <v>22.357653165626278</v>
      </c>
      <c r="J106" s="37">
        <v>999767</v>
      </c>
      <c r="K106" s="36">
        <f>(J106-J105)/J105*100</f>
        <v>-8.2031350426220353</v>
      </c>
      <c r="L106" s="36">
        <f>(J106-J90)/J90*100</f>
        <v>3.4059515719816269</v>
      </c>
      <c r="M106" s="35">
        <v>3716</v>
      </c>
      <c r="N106" s="36">
        <f>(M106-M105)/M105*100</f>
        <v>-5.0830140485312896</v>
      </c>
      <c r="O106" s="36">
        <f>(M106-M90)/M90*100</f>
        <v>-20.54735941843062</v>
      </c>
      <c r="P106" s="37">
        <v>2375</v>
      </c>
      <c r="Q106" s="36">
        <f>(P106-P105)/P105*100</f>
        <v>-18.775649794801641</v>
      </c>
      <c r="R106" s="39">
        <f>(P106-P90)/P90*100</f>
        <v>-13.636363636363635</v>
      </c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5" customHeight="1" x14ac:dyDescent="0.25">
      <c r="A107" s="1"/>
      <c r="B107" s="32" t="s">
        <v>114</v>
      </c>
      <c r="C107" s="54"/>
      <c r="D107" s="23">
        <v>7.0000000000000007E-2</v>
      </c>
      <c r="E107" s="31">
        <v>0.22</v>
      </c>
      <c r="F107" s="34" t="s">
        <v>92</v>
      </c>
      <c r="G107" s="35">
        <v>7589672</v>
      </c>
      <c r="H107" s="36">
        <f>(G107-G106)/G106*100</f>
        <v>33.467451350858006</v>
      </c>
      <c r="I107" s="36">
        <f>(G107-G91)/G91*100</f>
        <v>-4.3112603029013608</v>
      </c>
      <c r="J107" s="37">
        <v>1357585</v>
      </c>
      <c r="K107" s="36">
        <f>(J107-J106)/J106*100</f>
        <v>35.790139102410862</v>
      </c>
      <c r="L107" s="36">
        <f>(J107-J91)/J91*100</f>
        <v>-1.782846245337238</v>
      </c>
      <c r="M107" s="35">
        <v>5399</v>
      </c>
      <c r="N107" s="36">
        <f>(M107-M106)/M106*100</f>
        <v>45.290635091496235</v>
      </c>
      <c r="O107" s="36">
        <f>(M107-M91)/M91*100</f>
        <v>-33.973339855692799</v>
      </c>
      <c r="P107" s="37">
        <v>3048</v>
      </c>
      <c r="Q107" s="36">
        <f>(P107-P106)/P106*100</f>
        <v>28.336842105263159</v>
      </c>
      <c r="R107" s="39">
        <f>(P107-P91)/P91*100</f>
        <v>-34.564190639759552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4.5" customHeight="1" x14ac:dyDescent="0.25">
      <c r="A108" s="1"/>
      <c r="B108" s="32"/>
      <c r="C108" s="54"/>
      <c r="D108" s="23"/>
      <c r="E108" s="31"/>
      <c r="F108" s="34"/>
      <c r="G108" s="35"/>
      <c r="H108" s="36"/>
      <c r="I108" s="36"/>
      <c r="J108" s="37"/>
      <c r="K108" s="36"/>
      <c r="L108" s="36"/>
      <c r="M108" s="35"/>
      <c r="N108" s="36"/>
      <c r="O108" s="36"/>
      <c r="P108" s="37"/>
      <c r="Q108" s="36"/>
      <c r="R108" s="39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2.75" customHeight="1" x14ac:dyDescent="0.25">
      <c r="A109" s="1"/>
      <c r="B109" s="32" t="s">
        <v>79</v>
      </c>
      <c r="C109" s="54"/>
      <c r="D109" s="23">
        <v>0.09</v>
      </c>
      <c r="E109" s="31">
        <v>0.23</v>
      </c>
      <c r="F109" s="34" t="s">
        <v>105</v>
      </c>
      <c r="G109" s="35">
        <v>4304351</v>
      </c>
      <c r="H109" s="36">
        <f>(G109-G107)/G107*100</f>
        <v>-43.286732285663994</v>
      </c>
      <c r="I109" s="36">
        <f>(G109-G93)/G93*100</f>
        <v>-28.811106811017499</v>
      </c>
      <c r="J109" s="37">
        <v>1003349</v>
      </c>
      <c r="K109" s="36">
        <f>(J109-J107)/J107*100</f>
        <v>-26.093099142963421</v>
      </c>
      <c r="L109" s="36">
        <f>(J109-J93)/J93*100</f>
        <v>-8.1876712303697019</v>
      </c>
      <c r="M109" s="35">
        <v>3771</v>
      </c>
      <c r="N109" s="36">
        <f>(M109-M107)/M107*100</f>
        <v>-30.153732172624558</v>
      </c>
      <c r="O109" s="36">
        <f>(M109-M93)/M93*100</f>
        <v>-47.799003322259139</v>
      </c>
      <c r="P109" s="37">
        <v>2321</v>
      </c>
      <c r="Q109" s="36">
        <f>(P109-P107)/P107*100</f>
        <v>-23.851706036745409</v>
      </c>
      <c r="R109" s="39">
        <f>(P109-P93)/P93*100</f>
        <v>-36.148555708390646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12.75" customHeight="1" x14ac:dyDescent="0.25">
      <c r="A110" s="1"/>
      <c r="B110" s="32" t="s">
        <v>80</v>
      </c>
      <c r="C110" s="54"/>
      <c r="D110" s="23">
        <v>0.08</v>
      </c>
      <c r="E110" s="31">
        <v>0.27</v>
      </c>
      <c r="F110" s="34" t="s">
        <v>98</v>
      </c>
      <c r="G110" s="35">
        <v>7155996</v>
      </c>
      <c r="H110" s="36">
        <f>(G110-G109)/G109*100</f>
        <v>66.250289532614786</v>
      </c>
      <c r="I110" s="36">
        <f>(G110-G94)/G94*100</f>
        <v>51.623512421227133</v>
      </c>
      <c r="J110" s="37">
        <v>1299292</v>
      </c>
      <c r="K110" s="36">
        <f>(J110-J109)/J109*100</f>
        <v>29.49551950517716</v>
      </c>
      <c r="L110" s="36">
        <f>(J110-J94)/J94*100</f>
        <v>31.453269203141222</v>
      </c>
      <c r="M110" s="35">
        <v>6030</v>
      </c>
      <c r="N110" s="36">
        <f>(M110-M109)/M109*100</f>
        <v>59.904534606205253</v>
      </c>
      <c r="O110" s="36">
        <f>(M110-M94)/M94*100</f>
        <v>22.237989053314415</v>
      </c>
      <c r="P110" s="37">
        <v>3480</v>
      </c>
      <c r="Q110" s="36">
        <f>(P110-P109)/P109*100</f>
        <v>49.935372684187854</v>
      </c>
      <c r="R110" s="39">
        <f>(P110-P94)/P94*100</f>
        <v>13.133940182054616</v>
      </c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8" customHeight="1" x14ac:dyDescent="0.25">
      <c r="A111" s="1"/>
      <c r="B111" s="32" t="s">
        <v>115</v>
      </c>
      <c r="C111" s="54"/>
      <c r="D111" s="23">
        <v>0.08</v>
      </c>
      <c r="E111" s="31">
        <v>0.27</v>
      </c>
      <c r="F111" s="34" t="s">
        <v>116</v>
      </c>
      <c r="G111" s="35">
        <v>5585013</v>
      </c>
      <c r="H111" s="36">
        <f>(G111-G110)/G110*100</f>
        <v>-21.95338007455566</v>
      </c>
      <c r="I111" s="36">
        <f>(G111-G95)/G95*100</f>
        <v>-23.899992969111509</v>
      </c>
      <c r="J111" s="37">
        <v>1142277</v>
      </c>
      <c r="K111" s="36">
        <f>(J111-J110)/J110*100</f>
        <v>-12.084658413966991</v>
      </c>
      <c r="L111" s="36">
        <f>(J111-J95)/J95*100</f>
        <v>-8.059503754399719</v>
      </c>
      <c r="M111" s="35">
        <v>4552</v>
      </c>
      <c r="N111" s="36">
        <f>(M111-M110)/M110*100</f>
        <v>-24.510779436152571</v>
      </c>
      <c r="O111" s="36">
        <f>(M111-M95)/M95*100</f>
        <v>-28.371361132966165</v>
      </c>
      <c r="P111" s="37">
        <v>3093</v>
      </c>
      <c r="Q111" s="36">
        <f>(P111-P110)/P110*100</f>
        <v>-11.120689655172415</v>
      </c>
      <c r="R111" s="39">
        <f>(P111-P95)/P95*100</f>
        <v>-37.451971688574318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6.75" customHeight="1" x14ac:dyDescent="0.25">
      <c r="A112" s="1"/>
      <c r="B112" s="32"/>
      <c r="C112" s="54"/>
      <c r="D112" s="23"/>
      <c r="E112" s="31"/>
      <c r="F112" s="34"/>
      <c r="G112" s="35"/>
      <c r="H112" s="36"/>
      <c r="I112" s="36"/>
      <c r="J112" s="37"/>
      <c r="K112" s="36"/>
      <c r="L112" s="36"/>
      <c r="M112" s="35"/>
      <c r="N112" s="36"/>
      <c r="O112" s="36"/>
      <c r="P112" s="37"/>
      <c r="Q112" s="36"/>
      <c r="R112" s="39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25" customHeight="1" x14ac:dyDescent="0.25">
      <c r="A113" s="1"/>
      <c r="B113" s="32" t="s">
        <v>82</v>
      </c>
      <c r="C113" s="54"/>
      <c r="D113" s="23">
        <v>0.08</v>
      </c>
      <c r="E113" s="31">
        <v>0.24</v>
      </c>
      <c r="F113" s="34" t="s">
        <v>117</v>
      </c>
      <c r="G113" s="35">
        <v>4734953</v>
      </c>
      <c r="H113" s="36">
        <f>(G113-G111)/G111*100</f>
        <v>-15.220376389455136</v>
      </c>
      <c r="I113" s="36">
        <f>(G113-G97)/G97*100</f>
        <v>-27.653017678355418</v>
      </c>
      <c r="J113" s="37">
        <v>1101444</v>
      </c>
      <c r="K113" s="36">
        <f>(J113-J111)/J111*100</f>
        <v>-3.5747021081576533</v>
      </c>
      <c r="L113" s="36">
        <f>(J113-J97)/J97*100</f>
        <v>-13.948813542637541</v>
      </c>
      <c r="M113" s="35">
        <v>3731</v>
      </c>
      <c r="N113" s="36">
        <f>(M113-M111)/M111*100</f>
        <v>-18.036028119507908</v>
      </c>
      <c r="O113" s="36">
        <f>(M113-M97)/M97*100</f>
        <v>-27.511171556246357</v>
      </c>
      <c r="P113" s="37">
        <v>2626</v>
      </c>
      <c r="Q113" s="36">
        <f>(P113-P111)/P111*100</f>
        <v>-15.098609763983188</v>
      </c>
      <c r="R113" s="39">
        <f>(P113-P97)/P97*100</f>
        <v>-16.898734177215189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14.25" customHeight="1" x14ac:dyDescent="0.25">
      <c r="A114" s="1"/>
      <c r="B114" s="32" t="s">
        <v>118</v>
      </c>
      <c r="C114" s="54"/>
      <c r="D114" s="23">
        <v>0.06</v>
      </c>
      <c r="E114" s="31">
        <v>0.28000000000000003</v>
      </c>
      <c r="F114" s="34" t="s">
        <v>92</v>
      </c>
      <c r="G114" s="35">
        <v>6840239</v>
      </c>
      <c r="H114" s="36">
        <f>(G114-G113)/G113*100</f>
        <v>44.462658869053193</v>
      </c>
      <c r="I114" s="36">
        <f>(G114-G98)/G98*100</f>
        <v>12.606721596193893</v>
      </c>
      <c r="J114" s="37">
        <v>1317088</v>
      </c>
      <c r="K114" s="36">
        <f>(J114-J113)/J113*100</f>
        <v>19.578299032905893</v>
      </c>
      <c r="L114" s="36">
        <f>(J114-J98)/J98*100</f>
        <v>15.44097346086795</v>
      </c>
      <c r="M114" s="35">
        <v>4198</v>
      </c>
      <c r="N114" s="36">
        <f>(M114-M113)/M113*100</f>
        <v>12.516751541141785</v>
      </c>
      <c r="O114" s="36">
        <f>(M114-M98)/M98*100</f>
        <v>-19.593947519632255</v>
      </c>
      <c r="P114" s="37">
        <v>3706</v>
      </c>
      <c r="Q114" s="36">
        <f>(P114-P113)/P113*100</f>
        <v>41.127189642041131</v>
      </c>
      <c r="R114" s="39">
        <f>(P114-P98)/P98*100</f>
        <v>8.7760493102436161</v>
      </c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25" customHeight="1" x14ac:dyDescent="0.25">
      <c r="A115" s="1"/>
      <c r="B115" s="32" t="s">
        <v>124</v>
      </c>
      <c r="C115" s="54"/>
      <c r="D115" s="23">
        <v>7.0000000000000007E-2</v>
      </c>
      <c r="E115" s="31">
        <v>0.28999999999999998</v>
      </c>
      <c r="F115" s="34" t="s">
        <v>102</v>
      </c>
      <c r="G115" s="35">
        <v>5746655</v>
      </c>
      <c r="H115" s="36">
        <f>(G115-G114)/G114*100</f>
        <v>-15.987511547476629</v>
      </c>
      <c r="I115" s="36">
        <f>(G115-G99)/G99*100</f>
        <v>-10.896934264286536</v>
      </c>
      <c r="J115" s="37">
        <v>1184502</v>
      </c>
      <c r="K115" s="36">
        <f>(J115-J114)/J114*100</f>
        <v>-10.066601472338977</v>
      </c>
      <c r="L115" s="36">
        <f>(J115-J99)/J99*100</f>
        <v>-2.1552247534885796</v>
      </c>
      <c r="M115" s="35">
        <v>3904</v>
      </c>
      <c r="N115" s="36">
        <f>(M115-M114)/M114*100</f>
        <v>-7.0033349213911382</v>
      </c>
      <c r="O115" s="36">
        <f>(M115-M99)/M99*100</f>
        <v>-24.618652249469008</v>
      </c>
      <c r="P115" s="37">
        <v>3433</v>
      </c>
      <c r="Q115" s="36">
        <f>(P115-P114)/P114*100</f>
        <v>-7.3664328116567726</v>
      </c>
      <c r="R115" s="39">
        <f>(P115-P99)/P99*100</f>
        <v>0.49765807962529279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5.25" customHeight="1" x14ac:dyDescent="0.25">
      <c r="A116" s="1"/>
      <c r="B116" s="32"/>
      <c r="C116" s="54"/>
      <c r="D116" s="23"/>
      <c r="E116" s="31"/>
      <c r="F116" s="34"/>
      <c r="G116" s="35"/>
      <c r="H116" s="36"/>
      <c r="I116" s="36"/>
      <c r="J116" s="37"/>
      <c r="K116" s="36"/>
      <c r="L116" s="36"/>
      <c r="M116" s="35"/>
      <c r="N116" s="36"/>
      <c r="O116" s="36"/>
      <c r="P116" s="37"/>
      <c r="Q116" s="36"/>
      <c r="R116" s="39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25" customHeight="1" x14ac:dyDescent="0.25">
      <c r="A117" s="1"/>
      <c r="B117" s="32" t="s">
        <v>85</v>
      </c>
      <c r="C117" s="54"/>
      <c r="D117" s="23">
        <v>0.08</v>
      </c>
      <c r="E117" s="31">
        <v>0.26</v>
      </c>
      <c r="F117" s="34" t="s">
        <v>90</v>
      </c>
      <c r="G117" s="35">
        <v>4494003</v>
      </c>
      <c r="H117" s="36">
        <f>(G117-G115)/G115*100</f>
        <v>-21.797932884434509</v>
      </c>
      <c r="I117" s="36">
        <f>(G117-G101)/G101*100</f>
        <v>-8.3623668512604343</v>
      </c>
      <c r="J117" s="37">
        <v>1031037</v>
      </c>
      <c r="K117" s="36">
        <f>(J117-J115)/J115*100</f>
        <v>-12.956077744064595</v>
      </c>
      <c r="L117" s="36">
        <f>(J117-J101)/J101*100</f>
        <v>4.3442487736701647</v>
      </c>
      <c r="M117" s="35">
        <v>3512</v>
      </c>
      <c r="N117" s="36">
        <f>(M117-M115)/M115*100</f>
        <v>-10.040983606557377</v>
      </c>
      <c r="O117" s="36">
        <f>(M117-M101)/M101*100</f>
        <v>-25.687685146000845</v>
      </c>
      <c r="P117" s="37">
        <v>2646</v>
      </c>
      <c r="Q117" s="36">
        <f>(P117-P115)/P115*100</f>
        <v>-22.924555782114769</v>
      </c>
      <c r="R117" s="39">
        <f>(P117-P101)/P101*100</f>
        <v>-11.058823529411764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14.25" customHeight="1" x14ac:dyDescent="0.25">
      <c r="A118" s="1"/>
      <c r="B118" s="32" t="s">
        <v>86</v>
      </c>
      <c r="C118" s="54"/>
      <c r="D118" s="23">
        <v>0.06</v>
      </c>
      <c r="E118" s="31">
        <v>0.3</v>
      </c>
      <c r="F118" s="34" t="s">
        <v>92</v>
      </c>
      <c r="G118" s="35">
        <v>7125863</v>
      </c>
      <c r="H118" s="36">
        <f>(G118-G117)/G117*100</f>
        <v>58.563823833673453</v>
      </c>
      <c r="I118" s="36">
        <f>(G118-G102)/G102*100</f>
        <v>-3.3993744019959271</v>
      </c>
      <c r="J118" s="37">
        <v>1334277</v>
      </c>
      <c r="K118" s="36">
        <f>(J118-J117)/J117*100</f>
        <v>29.411165651669148</v>
      </c>
      <c r="L118" s="36">
        <f>(J118-J102)/J102*100</f>
        <v>7.0195546857454518</v>
      </c>
      <c r="M118" s="35">
        <v>4548</v>
      </c>
      <c r="N118" s="36">
        <f>(M118-M117)/M117*100</f>
        <v>29.498861047835987</v>
      </c>
      <c r="O118" s="36">
        <f>(M118-M102)/M102*100</f>
        <v>-22.056555269922878</v>
      </c>
      <c r="P118" s="37">
        <v>4004</v>
      </c>
      <c r="Q118" s="36">
        <f>(P118-P117)/P117*100</f>
        <v>51.322751322751323</v>
      </c>
      <c r="R118" s="39">
        <f>(P118-P102)/P102*100</f>
        <v>3.1161473087818696</v>
      </c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25" customHeight="1" x14ac:dyDescent="0.25">
      <c r="A119" s="1"/>
      <c r="B119" s="32" t="s">
        <v>87</v>
      </c>
      <c r="C119" s="54"/>
      <c r="D119" s="23">
        <v>0.08</v>
      </c>
      <c r="E119" s="31">
        <v>0.21</v>
      </c>
      <c r="F119" s="34" t="s">
        <v>117</v>
      </c>
      <c r="G119" s="35">
        <v>4805472</v>
      </c>
      <c r="H119" s="36">
        <f>(G119-G118)/G118*100</f>
        <v>-32.562947112511139</v>
      </c>
      <c r="I119" s="36">
        <f>(G119-G103)/G103*100</f>
        <v>-25.918352622988124</v>
      </c>
      <c r="J119" s="37">
        <v>1151368</v>
      </c>
      <c r="K119" s="36">
        <f>(J119-J118)/J118*100</f>
        <v>-13.708472828355731</v>
      </c>
      <c r="L119" s="36">
        <f>(J119-J103)/J103*100</f>
        <v>-11.045319937481215</v>
      </c>
      <c r="M119" s="35">
        <v>3608</v>
      </c>
      <c r="N119" s="36">
        <f>(M119-M118)/M118*100</f>
        <v>-20.668425681618295</v>
      </c>
      <c r="O119" s="36">
        <f>(M119-M103)/M103*100</f>
        <v>-37.142857142857146</v>
      </c>
      <c r="P119" s="37">
        <v>2459</v>
      </c>
      <c r="Q119" s="36">
        <f>(P119-P118)/P118*100</f>
        <v>-38.586413586413585</v>
      </c>
      <c r="R119" s="39">
        <f>(P119-P103)/P103*100</f>
        <v>-41.017030462940752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s="68" customFormat="1" ht="15" customHeight="1" x14ac:dyDescent="0.25">
      <c r="A120" s="57"/>
      <c r="B120" s="77" t="s">
        <v>125</v>
      </c>
      <c r="C120" s="77"/>
      <c r="D120" s="58">
        <f>M120 / G120*100</f>
        <v>7.3832672852743059E-2</v>
      </c>
      <c r="E120" s="59">
        <f>P120/J120*100</f>
        <v>0.25776002930249414</v>
      </c>
      <c r="F120" s="60">
        <f>20+16+22+19+21+21+22+22+21+20+22+22</f>
        <v>248</v>
      </c>
      <c r="G120" s="61">
        <f>G105+G106+G107+G109+G110+G111+G113+G114+G115+G117+G118+G119</f>
        <v>68917998</v>
      </c>
      <c r="H120" s="62"/>
      <c r="I120" s="63">
        <f>(G120-G121)/G121*100</f>
        <v>-8.3634234557997171</v>
      </c>
      <c r="J120" s="64">
        <f>J105+J106+J107+J109+J110+J111+J113+J114+J115+J117+J118+J119</f>
        <v>14011094</v>
      </c>
      <c r="K120" s="62"/>
      <c r="L120" s="63">
        <f>(J120-J121)/J121*100</f>
        <v>0.28908343722332736</v>
      </c>
      <c r="M120" s="61">
        <f>M105+M106+M107+M109+M110+M111+M113+M114+M115+M117+M118+M119</f>
        <v>50884</v>
      </c>
      <c r="N120" s="62"/>
      <c r="O120" s="63">
        <f>(M120-M121)/M121*100</f>
        <v>-26.99674323180442</v>
      </c>
      <c r="P120" s="64">
        <f>P105+P106+P107+P109+P110+P111+P113+P114+P115+P117+P118+P119</f>
        <v>36115</v>
      </c>
      <c r="Q120" s="62"/>
      <c r="R120" s="65">
        <f>(P120-P121)/P121*100</f>
        <v>-17.326710008241005</v>
      </c>
      <c r="S120" s="66"/>
      <c r="T120" s="66"/>
      <c r="U120" s="66"/>
      <c r="V120" s="66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66"/>
      <c r="AH120" s="66"/>
      <c r="AI120" s="66"/>
      <c r="AJ120" s="66"/>
      <c r="AK120" s="66"/>
      <c r="AL120" s="66"/>
      <c r="AM120" s="67"/>
      <c r="AN120" s="67"/>
      <c r="AO120" s="67"/>
      <c r="AP120" s="67"/>
      <c r="AQ120" s="67"/>
      <c r="AR120" s="67"/>
      <c r="AS120" s="67"/>
      <c r="AT120" s="67"/>
      <c r="AU120" s="67"/>
      <c r="AV120" s="67"/>
      <c r="AW120" s="67"/>
    </row>
    <row r="121" spans="1:49" s="68" customFormat="1" ht="13.5" customHeight="1" thickBot="1" x14ac:dyDescent="0.3">
      <c r="A121" s="57"/>
      <c r="B121" s="78" t="s">
        <v>126</v>
      </c>
      <c r="C121" s="78"/>
      <c r="D121" s="69">
        <f>M121/G121*100</f>
        <v>9.2677692432494976E-2</v>
      </c>
      <c r="E121" s="70">
        <f>P121/J121*100</f>
        <v>0.31268281555113853</v>
      </c>
      <c r="F121" s="71">
        <f>17+20+22+20+20+21+23+21+23+19+21+23</f>
        <v>250</v>
      </c>
      <c r="G121" s="72">
        <f>+G89+G90+G91+G93+G94+G95+G97+G98+G99+G101+G102+G103</f>
        <v>75207958</v>
      </c>
      <c r="H121" s="73"/>
      <c r="I121" s="74">
        <f>(G121-G70)/G70*100</f>
        <v>-10.021259774372034</v>
      </c>
      <c r="J121" s="75">
        <f>J89+J90+J91+J93+J94+J95+J97+J98+J99+J101+J102+J103</f>
        <v>13970707</v>
      </c>
      <c r="K121" s="73"/>
      <c r="L121" s="74">
        <f>(J121-J70)/J70*100</f>
        <v>-6.460506772264754</v>
      </c>
      <c r="M121" s="72">
        <f>M89+M90+M91+M93+M94+M95+M97+M98+M99+M101+M102+M103</f>
        <v>69701</v>
      </c>
      <c r="N121" s="73"/>
      <c r="O121" s="74">
        <f>(M121-M70)/M70*100</f>
        <v>-29.56435623553665</v>
      </c>
      <c r="P121" s="75">
        <f>P89+P90+P91+P93+P94+P95+P97+P98+P99+P101+P102+P103</f>
        <v>43684</v>
      </c>
      <c r="Q121" s="73"/>
      <c r="R121" s="76">
        <f>(P121-P70)/P70*100</f>
        <v>-23.853019104727373</v>
      </c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66"/>
      <c r="AG121" s="66"/>
      <c r="AH121" s="66"/>
      <c r="AI121" s="66"/>
      <c r="AJ121" s="66"/>
      <c r="AK121" s="66"/>
      <c r="AL121" s="66"/>
      <c r="AM121" s="67"/>
      <c r="AN121" s="67"/>
      <c r="AO121" s="67"/>
      <c r="AP121" s="67"/>
      <c r="AQ121" s="67"/>
      <c r="AR121" s="67"/>
      <c r="AS121" s="67"/>
      <c r="AT121" s="67"/>
      <c r="AU121" s="67"/>
      <c r="AV121" s="67"/>
      <c r="AW121" s="67"/>
    </row>
    <row r="122" spans="1:49" ht="13.5" customHeight="1" x14ac:dyDescent="0.25">
      <c r="A122" s="1"/>
      <c r="B122" s="55" t="s">
        <v>119</v>
      </c>
      <c r="C122" s="44"/>
      <c r="D122" s="31"/>
      <c r="E122" s="31"/>
      <c r="F122" s="45"/>
      <c r="G122" s="46"/>
      <c r="H122" s="47"/>
      <c r="I122" s="47"/>
      <c r="J122" s="46"/>
      <c r="K122" s="47"/>
      <c r="L122" s="47"/>
      <c r="M122" s="46"/>
      <c r="N122" s="47"/>
      <c r="O122" s="47"/>
      <c r="P122" s="46"/>
      <c r="Q122" s="47"/>
      <c r="R122" s="4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3.5" customHeight="1" x14ac:dyDescent="0.25">
      <c r="A123" s="1"/>
      <c r="B123" s="48" t="s">
        <v>60</v>
      </c>
      <c r="C123" s="49" t="s">
        <v>61</v>
      </c>
      <c r="D123" s="50"/>
      <c r="E123" s="51"/>
      <c r="F123" s="51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5" x14ac:dyDescent="0.25">
      <c r="A124" s="1"/>
      <c r="B124" s="48" t="s">
        <v>62</v>
      </c>
      <c r="C124" s="49" t="s">
        <v>63</v>
      </c>
      <c r="D124" s="50"/>
      <c r="E124" s="51"/>
      <c r="F124" s="51"/>
      <c r="G124" s="51"/>
      <c r="H124" s="51"/>
      <c r="I124" s="51"/>
      <c r="J124" s="53"/>
      <c r="K124" s="53"/>
      <c r="L124" s="53"/>
      <c r="M124" s="53"/>
      <c r="N124" s="53"/>
      <c r="O124" s="53"/>
      <c r="P124" s="53"/>
      <c r="Q124" s="53"/>
      <c r="R124" s="53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3.5" customHeight="1" x14ac:dyDescent="0.25">
      <c r="A125" s="1"/>
      <c r="B125" s="56" t="s">
        <v>121</v>
      </c>
      <c r="C125" s="1" t="s">
        <v>122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ht="13.5" customHeight="1" x14ac:dyDescent="0.25">
      <c r="A126" s="1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3.5" customHeight="1" x14ac:dyDescent="0.25">
      <c r="A127" s="1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5.25" customHeight="1" x14ac:dyDescent="0.25">
      <c r="A128" s="1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ht="13.5" customHeight="1" x14ac:dyDescent="0.25">
      <c r="A129" s="1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:49" ht="13.5" customHeight="1" x14ac:dyDescent="0.25">
      <c r="A130" s="1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pans="1:49" ht="13.5" customHeight="1" x14ac:dyDescent="0.25">
      <c r="A131" s="1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</row>
    <row r="132" spans="1:49" ht="18" customHeight="1" x14ac:dyDescent="0.25"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</row>
    <row r="133" spans="1:49" ht="15.75" customHeight="1" x14ac:dyDescent="0.25"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</row>
    <row r="134" spans="1:49" ht="15.75" customHeight="1" x14ac:dyDescent="0.25"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</row>
    <row r="135" spans="1:49" ht="10.15" customHeight="1" x14ac:dyDescent="0.25"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</row>
    <row r="136" spans="1:49" ht="15.75" customHeight="1" x14ac:dyDescent="0.25"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</row>
    <row r="139" spans="1:49" ht="7.15" customHeight="1" x14ac:dyDescent="0.25"/>
    <row r="140" spans="1:49" ht="15.75" customHeight="1" x14ac:dyDescent="0.25"/>
    <row r="141" spans="1:49" ht="17.649999999999999" customHeight="1" x14ac:dyDescent="0.25"/>
    <row r="142" spans="1:49" ht="17.100000000000001" customHeight="1" x14ac:dyDescent="0.25"/>
    <row r="143" spans="1:49" ht="7.7" customHeight="1" x14ac:dyDescent="0.25"/>
    <row r="144" spans="1:49" ht="17.100000000000001" customHeight="1" x14ac:dyDescent="0.25"/>
    <row r="145" ht="17.100000000000001" customHeight="1" x14ac:dyDescent="0.25"/>
    <row r="146" ht="17.100000000000001" customHeight="1" x14ac:dyDescent="0.25"/>
    <row r="147" ht="8.65" customHeight="1" x14ac:dyDescent="0.25"/>
    <row r="148" ht="14.25" customHeight="1" x14ac:dyDescent="0.25"/>
    <row r="149" ht="16.5" customHeight="1" x14ac:dyDescent="0.25"/>
    <row r="150" ht="12.75" customHeight="1" x14ac:dyDescent="0.25"/>
    <row r="151" ht="11.1" customHeight="1" x14ac:dyDescent="0.25"/>
    <row r="152" ht="10.7" customHeight="1" x14ac:dyDescent="0.25"/>
    <row r="153" ht="14.1" customHeight="1" x14ac:dyDescent="0.25"/>
  </sheetData>
  <mergeCells count="10">
    <mergeCell ref="B120:C120"/>
    <mergeCell ref="B121:C121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23611111111111099" right="0.23611111111111099" top="0.35416666666666702" bottom="0.35416666666666702" header="0.51180555555555496" footer="0.51180555555555496"/>
  <pageSetup paperSize="9" scale="63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曹世樺</cp:lastModifiedBy>
  <cp:revision>74</cp:revision>
  <cp:lastPrinted>2021-12-21T03:16:31Z</cp:lastPrinted>
  <dcterms:created xsi:type="dcterms:W3CDTF">1998-09-21T15:00:50Z</dcterms:created>
  <dcterms:modified xsi:type="dcterms:W3CDTF">2022-01-24T01:48:46Z</dcterms:modified>
  <dc:language>zh-TW</dc:language>
</cp:coreProperties>
</file>