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20" i="1" l="1"/>
  <c r="P120" i="1"/>
  <c r="P119" i="1"/>
  <c r="O120" i="1"/>
  <c r="M120" i="1"/>
  <c r="M119" i="1"/>
  <c r="L120" i="1"/>
  <c r="J120" i="1"/>
  <c r="J119" i="1"/>
  <c r="I120" i="1"/>
  <c r="G120" i="1" l="1"/>
  <c r="G119" i="1"/>
  <c r="F120" i="1"/>
  <c r="F119" i="1"/>
  <c r="R118" i="1"/>
  <c r="Q118" i="1"/>
  <c r="O118" i="1"/>
  <c r="N118" i="1"/>
  <c r="L118" i="1"/>
  <c r="K118" i="1"/>
  <c r="I118" i="1"/>
  <c r="H118" i="1"/>
  <c r="R117" i="1" l="1"/>
  <c r="Q117" i="1"/>
  <c r="O117" i="1"/>
  <c r="N117" i="1"/>
  <c r="L117" i="1"/>
  <c r="K117" i="1"/>
  <c r="I117" i="1"/>
  <c r="H117" i="1"/>
  <c r="R115" i="1" l="1"/>
  <c r="Q115" i="1"/>
  <c r="O115" i="1"/>
  <c r="N115" i="1"/>
  <c r="L115" i="1"/>
  <c r="K115" i="1"/>
  <c r="I115" i="1"/>
  <c r="H115" i="1"/>
  <c r="R114" i="1" l="1"/>
  <c r="Q114" i="1"/>
  <c r="O114" i="1"/>
  <c r="N114" i="1"/>
  <c r="L114" i="1"/>
  <c r="K114" i="1"/>
  <c r="I114" i="1"/>
  <c r="H114" i="1"/>
  <c r="R113" i="1" l="1"/>
  <c r="Q113" i="1"/>
  <c r="O113" i="1"/>
  <c r="N113" i="1"/>
  <c r="L113" i="1"/>
  <c r="K113" i="1"/>
  <c r="I113" i="1"/>
  <c r="H113" i="1"/>
  <c r="R111" i="1" l="1"/>
  <c r="Q111" i="1"/>
  <c r="O111" i="1"/>
  <c r="N111" i="1"/>
  <c r="L111" i="1"/>
  <c r="K111" i="1"/>
  <c r="I111" i="1"/>
  <c r="H111" i="1"/>
  <c r="R110" i="1" l="1"/>
  <c r="Q110" i="1"/>
  <c r="O110" i="1"/>
  <c r="N110" i="1"/>
  <c r="L110" i="1"/>
  <c r="K110" i="1"/>
  <c r="I110" i="1"/>
  <c r="H110" i="1"/>
  <c r="R109" i="1" l="1"/>
  <c r="Q109" i="1"/>
  <c r="O109" i="1"/>
  <c r="N109" i="1"/>
  <c r="L109" i="1" l="1"/>
  <c r="K109" i="1"/>
  <c r="I109" i="1"/>
  <c r="H109" i="1"/>
  <c r="R107" i="1" l="1"/>
  <c r="Q107" i="1"/>
  <c r="O107" i="1"/>
  <c r="N107" i="1"/>
  <c r="L107" i="1"/>
  <c r="K107" i="1"/>
  <c r="I107" i="1"/>
  <c r="H107" i="1"/>
  <c r="R106" i="1" l="1"/>
  <c r="Q106" i="1"/>
  <c r="O106" i="1"/>
  <c r="N106" i="1"/>
  <c r="L106" i="1"/>
  <c r="K106" i="1"/>
  <c r="I106" i="1"/>
  <c r="H106" i="1"/>
  <c r="E119" i="1" l="1"/>
  <c r="E120" i="1"/>
  <c r="D119" i="1"/>
  <c r="D120" i="1"/>
  <c r="R119" i="1"/>
  <c r="L119" i="1"/>
  <c r="R105" i="1"/>
  <c r="Q105" i="1"/>
  <c r="O105" i="1"/>
  <c r="N105" i="1"/>
  <c r="L105" i="1"/>
  <c r="K105" i="1"/>
  <c r="I105" i="1"/>
  <c r="H105" i="1"/>
  <c r="I119" i="1" l="1"/>
  <c r="O119" i="1"/>
  <c r="R103" i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<sst xmlns="http://schemas.openxmlformats.org/spreadsheetml/2006/main" count="285" uniqueCount="127">
  <si>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</si>
  <si>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</si>
  <si>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</si>
  <si>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</si>
  <si>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</si>
  <si>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</si>
  <si>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</si>
  <si>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</si>
  <si>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</si>
  <si>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</si>
  <si>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</si>
  <si>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</si>
  <si>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</si>
  <si>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</si>
  <si>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</si>
  <si>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</si>
  <si>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</si>
  <si>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</si>
  <si>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</si>
  <si>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</si>
  <si>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</si>
  <si>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</si>
  <si>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</si>
  <si>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</si>
  <si>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</si>
  <si>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</si>
  <si>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</si>
  <si>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</si>
  <si>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</si>
  <si>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</si>
  <si>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</si>
  <si>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</si>
  <si>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</si>
  <si>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</si>
  <si>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</si>
  <si>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</si>
  <si>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</si>
  <si>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</si>
  <si>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</si>
  <si>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</si>
  <si>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</si>
  <si>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</si>
  <si>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</si>
  <si>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</si>
  <si>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</si>
  <si>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</si>
  <si>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</si>
  <si>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</si>
  <si>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</si>
  <si>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</si>
  <si>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</si>
  <si>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</si>
  <si>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</si>
  <si>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</si>
  <si>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</si>
  <si>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</si>
  <si>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</si>
  <si>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</si>
  <si>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</si>
  <si>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</si>
  <si>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</si>
  <si>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</si>
  <si>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</si>
  <si>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</si>
  <si>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</si>
  <si>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</si>
  <si>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</si>
  <si>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</si>
  <si>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</si>
  <si>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</si>
  <si>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</si>
  <si>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</si>
  <si>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</si>
  <si>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</si>
  <si>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</si>
  <si>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</si>
  <si>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</si>
  <si>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</si>
  <si>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</si>
  <si>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</si>
  <si>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</si>
  <si>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</si>
  <si>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</si>
  <si>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</si>
  <si>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</si>
  <si>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</si>
  <si>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</si>
  <si>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</si>
  <si>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</si>
  <si>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</si>
  <si>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</si>
  <si>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</si>
  <si>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</si>
  <si>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</si>
  <si>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</si>
  <si>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</si>
  <si>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</si>
  <si>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</si>
  <si>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</si>
  <si>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</si>
  <si>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</si>
  <si>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</si>
  <si>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</si>
  <si>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</si>
  <si>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</si>
  <si>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</si>
  <si>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</si>
  <si>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</si>
  <si>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</si>
  <si>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</si>
  <si>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</si>
  <si>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</si>
  <si>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</si>
  <si>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</si>
  <si>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</si>
  <si>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</si>
  <si>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</si>
  <si>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</si>
  <si>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</si>
  <si>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t xml:space="preserve">   </t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</si>
  <si>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</si>
  <si>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</si>
  <si>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</si>
  <si>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</si>
  <si>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</si>
  <si>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1-11</t>
    </r>
    <r>
      <rPr>
        <sz val="11"/>
        <rFont val="標楷體"/>
        <family val="4"/>
        <charset val="136"/>
      </rPr>
      <t>月</t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</si>
  <si>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1-11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</si>
</sst>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5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  <font>
      <sz val="11"/>
      <color rgb="FF0070C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178" fontId="13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177" fontId="6" fillId="0" borderId="27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30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2"/>
  <sheetViews>
    <sheetView showGridLines="0" tabSelected="1" topLeftCell="A2" zoomScale="118" zoomScaleNormal="118" workbookViewId="0">
      <selection activeCell="H128" sqref="H128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9" t="s">
        <v>2</v>
      </c>
      <c r="E3" s="69"/>
      <c r="F3" s="5" t="s">
        <v>3</v>
      </c>
      <c r="G3" s="69" t="s">
        <v>4</v>
      </c>
      <c r="H3" s="69"/>
      <c r="I3" s="69"/>
      <c r="J3" s="69"/>
      <c r="K3" s="69"/>
      <c r="L3" s="69"/>
      <c r="M3" s="70" t="s">
        <v>123</v>
      </c>
      <c r="N3" s="70"/>
      <c r="O3" s="70"/>
      <c r="P3" s="70"/>
      <c r="Q3" s="70"/>
      <c r="R3" s="7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120</v>
      </c>
      <c r="G4" s="12" t="s">
        <v>8</v>
      </c>
      <c r="H4" s="71" t="s">
        <v>9</v>
      </c>
      <c r="I4" s="71"/>
      <c r="J4" s="12" t="s">
        <v>10</v>
      </c>
      <c r="K4" s="72" t="s">
        <v>9</v>
      </c>
      <c r="L4" s="72"/>
      <c r="M4" s="10" t="s">
        <v>8</v>
      </c>
      <c r="N4" s="73" t="s">
        <v>9</v>
      </c>
      <c r="O4" s="73"/>
      <c r="P4" s="12" t="s">
        <v>10</v>
      </c>
      <c r="Q4" s="74" t="s">
        <v>9</v>
      </c>
      <c r="R4" s="7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74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75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3.75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hidden="1" customHeight="1" x14ac:dyDescent="0.25">
      <c r="A72" s="1"/>
      <c r="B72" s="32" t="s">
        <v>76</v>
      </c>
      <c r="C72" s="33"/>
      <c r="D72" s="23">
        <v>0.11</v>
      </c>
      <c r="E72" s="31">
        <v>0.37</v>
      </c>
      <c r="F72" s="34" t="s">
        <v>64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hidden="1" customHeight="1" x14ac:dyDescent="0.25">
      <c r="A73" s="1"/>
      <c r="B73" s="32" t="s">
        <v>77</v>
      </c>
      <c r="C73" s="33" t="s">
        <v>29</v>
      </c>
      <c r="D73" s="23">
        <v>0.12</v>
      </c>
      <c r="E73" s="31">
        <v>0.35</v>
      </c>
      <c r="F73" s="34" t="s">
        <v>65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hidden="1" customHeight="1" x14ac:dyDescent="0.25">
      <c r="A74" s="1"/>
      <c r="B74" s="32" t="s">
        <v>78</v>
      </c>
      <c r="C74" s="33"/>
      <c r="D74" s="23">
        <v>0.12</v>
      </c>
      <c r="E74" s="31">
        <v>0.33</v>
      </c>
      <c r="F74" s="34" t="s">
        <v>66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hidden="1" customHeight="1" x14ac:dyDescent="0.25">
      <c r="A76" s="1"/>
      <c r="B76" s="32" t="s">
        <v>79</v>
      </c>
      <c r="C76" s="33"/>
      <c r="D76" s="23">
        <v>0.12</v>
      </c>
      <c r="E76" s="31">
        <v>0.4</v>
      </c>
      <c r="F76" s="34" t="s">
        <v>67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hidden="1" customHeight="1" x14ac:dyDescent="0.25">
      <c r="A77" s="1"/>
      <c r="B77" s="32" t="s">
        <v>80</v>
      </c>
      <c r="C77" s="33"/>
      <c r="D77" s="23">
        <v>0.12</v>
      </c>
      <c r="E77" s="31">
        <v>0.38</v>
      </c>
      <c r="F77" s="34" t="s">
        <v>68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hidden="1" customHeight="1" x14ac:dyDescent="0.25">
      <c r="A78" s="1"/>
      <c r="B78" s="32" t="s">
        <v>81</v>
      </c>
      <c r="C78" s="33"/>
      <c r="D78" s="23">
        <v>0.13</v>
      </c>
      <c r="E78" s="31">
        <v>0.36</v>
      </c>
      <c r="F78" s="34" t="s">
        <v>69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hidden="1" customHeight="1" x14ac:dyDescent="0.25">
      <c r="A80" s="1"/>
      <c r="B80" s="32" t="s">
        <v>82</v>
      </c>
      <c r="C80" s="33"/>
      <c r="D80" s="23">
        <v>0.11</v>
      </c>
      <c r="E80" s="31">
        <v>0.39</v>
      </c>
      <c r="F80" s="34" t="s">
        <v>64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hidden="1" customHeight="1" x14ac:dyDescent="0.25">
      <c r="A81" s="1"/>
      <c r="B81" s="32" t="s">
        <v>83</v>
      </c>
      <c r="C81" s="33"/>
      <c r="D81" s="23">
        <v>0.12</v>
      </c>
      <c r="E81" s="31">
        <v>0.36</v>
      </c>
      <c r="F81" s="34" t="s">
        <v>70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hidden="1" customHeight="1" x14ac:dyDescent="0.25">
      <c r="A82" s="1"/>
      <c r="B82" s="32" t="s">
        <v>84</v>
      </c>
      <c r="C82" s="33"/>
      <c r="D82" s="23">
        <v>0.1</v>
      </c>
      <c r="E82" s="31">
        <v>0.34</v>
      </c>
      <c r="F82" s="34" t="s">
        <v>71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hidden="1" customHeight="1" x14ac:dyDescent="0.25">
      <c r="A84" s="1"/>
      <c r="B84" s="32" t="s">
        <v>85</v>
      </c>
      <c r="C84" s="33"/>
      <c r="D84" s="23">
        <v>0.13</v>
      </c>
      <c r="E84" s="31">
        <v>0.5</v>
      </c>
      <c r="F84" s="34" t="s">
        <v>68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hidden="1" customHeight="1" x14ac:dyDescent="0.25">
      <c r="A85" s="1"/>
      <c r="B85" s="32" t="s">
        <v>86</v>
      </c>
      <c r="C85" s="33"/>
      <c r="D85" s="23">
        <v>0.12</v>
      </c>
      <c r="E85" s="31">
        <v>0.36</v>
      </c>
      <c r="F85" s="34" t="s">
        <v>70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hidden="1" customHeight="1" x14ac:dyDescent="0.25">
      <c r="A86" s="1"/>
      <c r="B86" s="32" t="s">
        <v>87</v>
      </c>
      <c r="C86" s="33"/>
      <c r="D86" s="23">
        <v>0.11</v>
      </c>
      <c r="E86" s="31">
        <v>0.45</v>
      </c>
      <c r="F86" s="34" t="s">
        <v>72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25" customHeight="1" x14ac:dyDescent="0.25">
      <c r="A87" s="1"/>
      <c r="B87" s="21" t="s">
        <v>110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3.75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73</v>
      </c>
      <c r="C89" s="54" t="s">
        <v>29</v>
      </c>
      <c r="D89" s="23">
        <v>0.1</v>
      </c>
      <c r="E89" s="31">
        <v>0.32</v>
      </c>
      <c r="F89" s="34" t="s">
        <v>88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89</v>
      </c>
      <c r="C90" s="54"/>
      <c r="D90" s="23">
        <v>0.1</v>
      </c>
      <c r="E90" s="31">
        <v>0.28000000000000003</v>
      </c>
      <c r="F90" s="34" t="s">
        <v>90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350000000000001" customHeight="1" x14ac:dyDescent="0.25">
      <c r="A91" s="1"/>
      <c r="B91" s="32" t="s">
        <v>91</v>
      </c>
      <c r="C91" s="54"/>
      <c r="D91" s="23">
        <v>0.1</v>
      </c>
      <c r="E91" s="31">
        <v>0.34</v>
      </c>
      <c r="F91" s="34" t="s">
        <v>92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5.25" customHeight="1" x14ac:dyDescent="0.25">
      <c r="A92" s="1"/>
      <c r="B92" s="32"/>
      <c r="C92" s="54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" customHeight="1" x14ac:dyDescent="0.25">
      <c r="A93" s="1"/>
      <c r="B93" s="32" t="s">
        <v>93</v>
      </c>
      <c r="C93" s="54"/>
      <c r="D93" s="23">
        <v>0.12</v>
      </c>
      <c r="E93" s="31">
        <v>0.33</v>
      </c>
      <c r="F93" s="34" t="s">
        <v>94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95</v>
      </c>
      <c r="C94" s="54"/>
      <c r="D94" s="23">
        <v>0.1</v>
      </c>
      <c r="E94" s="31">
        <v>0.31</v>
      </c>
      <c r="F94" s="34" t="s">
        <v>96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6.350000000000001" customHeight="1" x14ac:dyDescent="0.25">
      <c r="A95" s="1"/>
      <c r="B95" s="32" t="s">
        <v>97</v>
      </c>
      <c r="C95" s="54"/>
      <c r="D95" s="23">
        <v>0.09</v>
      </c>
      <c r="E95" s="31">
        <v>0.4</v>
      </c>
      <c r="F95" s="34" t="s">
        <v>98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4.5" customHeight="1" x14ac:dyDescent="0.25">
      <c r="A96" s="1"/>
      <c r="B96" s="32"/>
      <c r="C96" s="54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99</v>
      </c>
      <c r="C97" s="54"/>
      <c r="D97" s="23">
        <v>0.08</v>
      </c>
      <c r="E97" s="31">
        <v>0.25</v>
      </c>
      <c r="F97" s="34" t="s">
        <v>100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101</v>
      </c>
      <c r="C98" s="54"/>
      <c r="D98" s="23">
        <v>0.09</v>
      </c>
      <c r="E98" s="31">
        <v>0.3</v>
      </c>
      <c r="F98" s="34" t="s">
        <v>102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6.350000000000001" customHeight="1" x14ac:dyDescent="0.25">
      <c r="A99" s="1"/>
      <c r="B99" s="32" t="s">
        <v>104</v>
      </c>
      <c r="C99" s="54"/>
      <c r="D99" s="23">
        <v>0.08</v>
      </c>
      <c r="E99" s="31">
        <v>0.28000000000000003</v>
      </c>
      <c r="F99" s="34" t="s">
        <v>103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5.25" customHeight="1" x14ac:dyDescent="0.25">
      <c r="A100" s="1"/>
      <c r="B100" s="32"/>
      <c r="C100" s="54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32" t="s">
        <v>85</v>
      </c>
      <c r="C101" s="54"/>
      <c r="D101" s="23">
        <v>0.1</v>
      </c>
      <c r="E101" s="31">
        <v>0.3</v>
      </c>
      <c r="F101" s="34" t="s">
        <v>105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6.350000000000001" customHeight="1" x14ac:dyDescent="0.25">
      <c r="A102" s="1"/>
      <c r="B102" s="32" t="s">
        <v>106</v>
      </c>
      <c r="C102" s="54"/>
      <c r="D102" s="23">
        <v>0.08</v>
      </c>
      <c r="E102" s="31">
        <v>0.31</v>
      </c>
      <c r="F102" s="34" t="s">
        <v>107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6.350000000000001" customHeight="1" x14ac:dyDescent="0.25">
      <c r="A103" s="1"/>
      <c r="B103" s="32" t="s">
        <v>108</v>
      </c>
      <c r="C103" s="54"/>
      <c r="D103" s="23">
        <v>0.09</v>
      </c>
      <c r="E103" s="31">
        <v>0.32</v>
      </c>
      <c r="F103" s="34" t="s">
        <v>109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3.75" customHeight="1" x14ac:dyDescent="0.25">
      <c r="A104" s="1"/>
      <c r="B104" s="32"/>
      <c r="C104" s="54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4.25" customHeight="1" x14ac:dyDescent="0.25">
      <c r="A105" s="1"/>
      <c r="B105" s="32" t="s">
        <v>111</v>
      </c>
      <c r="C105" s="54"/>
      <c r="D105" s="23">
        <v>0.08</v>
      </c>
      <c r="E105" s="31">
        <v>0.27</v>
      </c>
      <c r="F105" s="34" t="s">
        <v>90</v>
      </c>
      <c r="G105" s="35">
        <v>4849247</v>
      </c>
      <c r="H105" s="36">
        <f>(G105-G103)/G103*100</f>
        <v>-25.243512750041468</v>
      </c>
      <c r="I105" s="36">
        <f>(G105-G89)/G89*100</f>
        <v>-27.490389115589299</v>
      </c>
      <c r="J105" s="37">
        <v>1089108</v>
      </c>
      <c r="K105" s="36">
        <f>(J105-J103)/J103*100</f>
        <v>-15.855526909268185</v>
      </c>
      <c r="L105" s="36">
        <f>(J105-J89)/J89*100</f>
        <v>-4.2374043787918758</v>
      </c>
      <c r="M105" s="35">
        <v>3915</v>
      </c>
      <c r="N105" s="36">
        <f>(M105-M103)/M103*100</f>
        <v>-31.794425087108014</v>
      </c>
      <c r="O105" s="36">
        <f>(M105-M89)/M89*100</f>
        <v>-39.648527824880532</v>
      </c>
      <c r="P105" s="37">
        <v>2924</v>
      </c>
      <c r="Q105" s="36">
        <f>(P105-P103)/P103*100</f>
        <v>-29.863276565123531</v>
      </c>
      <c r="R105" s="39">
        <f>(P105-P89)/P89*100</f>
        <v>-19.002770083102494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5.75" customHeight="1" x14ac:dyDescent="0.25">
      <c r="A106" s="1"/>
      <c r="B106" s="32" t="s">
        <v>112</v>
      </c>
      <c r="C106" s="54" t="s">
        <v>29</v>
      </c>
      <c r="D106" s="23">
        <v>7.0000000000000007E-2</v>
      </c>
      <c r="E106" s="31">
        <v>0.24</v>
      </c>
      <c r="F106" s="34" t="s">
        <v>113</v>
      </c>
      <c r="G106" s="35">
        <v>5686534</v>
      </c>
      <c r="H106" s="36">
        <f>(G106-G105)/G105*100</f>
        <v>17.26633021580464</v>
      </c>
      <c r="I106" s="36">
        <f>(G106-G90)/G90*100</f>
        <v>22.357653165626278</v>
      </c>
      <c r="J106" s="37">
        <v>999767</v>
      </c>
      <c r="K106" s="36">
        <f>(J106-J105)/J105*100</f>
        <v>-8.2031350426220353</v>
      </c>
      <c r="L106" s="36">
        <f>(J106-J90)/J90*100</f>
        <v>3.4059515719816269</v>
      </c>
      <c r="M106" s="35">
        <v>3716</v>
      </c>
      <c r="N106" s="36">
        <f>(M106-M105)/M105*100</f>
        <v>-5.0830140485312896</v>
      </c>
      <c r="O106" s="36">
        <f>(M106-M90)/M90*100</f>
        <v>-20.54735941843062</v>
      </c>
      <c r="P106" s="37">
        <v>2375</v>
      </c>
      <c r="Q106" s="36">
        <f>(P106-P105)/P105*100</f>
        <v>-18.775649794801641</v>
      </c>
      <c r="R106" s="39">
        <f>(P106-P90)/P90*100</f>
        <v>-13.636363636363635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" customHeight="1" x14ac:dyDescent="0.25">
      <c r="A107" s="1"/>
      <c r="B107" s="32" t="s">
        <v>114</v>
      </c>
      <c r="C107" s="54"/>
      <c r="D107" s="23">
        <v>7.0000000000000007E-2</v>
      </c>
      <c r="E107" s="31">
        <v>0.22</v>
      </c>
      <c r="F107" s="34" t="s">
        <v>92</v>
      </c>
      <c r="G107" s="35">
        <v>7589672</v>
      </c>
      <c r="H107" s="36">
        <f>(G107-G106)/G106*100</f>
        <v>33.467451350858006</v>
      </c>
      <c r="I107" s="36">
        <f>(G107-G91)/G91*100</f>
        <v>-4.3112603029013608</v>
      </c>
      <c r="J107" s="37">
        <v>1357585</v>
      </c>
      <c r="K107" s="36">
        <f>(J107-J106)/J106*100</f>
        <v>35.790139102410862</v>
      </c>
      <c r="L107" s="36">
        <f>(J107-J91)/J91*100</f>
        <v>-1.782846245337238</v>
      </c>
      <c r="M107" s="35">
        <v>5399</v>
      </c>
      <c r="N107" s="36">
        <f>(M107-M106)/M106*100</f>
        <v>45.290635091496235</v>
      </c>
      <c r="O107" s="36">
        <f>(M107-M91)/M91*100</f>
        <v>-33.973339855692799</v>
      </c>
      <c r="P107" s="37">
        <v>3048</v>
      </c>
      <c r="Q107" s="36">
        <f>(P107-P106)/P106*100</f>
        <v>28.336842105263159</v>
      </c>
      <c r="R107" s="39">
        <f>(P107-P91)/P91*100</f>
        <v>-34.564190639759552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4.5" customHeight="1" x14ac:dyDescent="0.25">
      <c r="A108" s="1"/>
      <c r="B108" s="32"/>
      <c r="C108" s="54"/>
      <c r="D108" s="23"/>
      <c r="E108" s="31"/>
      <c r="F108" s="34"/>
      <c r="G108" s="35"/>
      <c r="H108" s="36"/>
      <c r="I108" s="36"/>
      <c r="J108" s="37"/>
      <c r="K108" s="36"/>
      <c r="L108" s="36"/>
      <c r="M108" s="35"/>
      <c r="N108" s="36"/>
      <c r="O108" s="36"/>
      <c r="P108" s="37"/>
      <c r="Q108" s="36"/>
      <c r="R108" s="39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2.75" customHeight="1" x14ac:dyDescent="0.25">
      <c r="A109" s="1"/>
      <c r="B109" s="32" t="s">
        <v>79</v>
      </c>
      <c r="C109" s="54"/>
      <c r="D109" s="23">
        <v>0.09</v>
      </c>
      <c r="E109" s="31">
        <v>0.23</v>
      </c>
      <c r="F109" s="34" t="s">
        <v>105</v>
      </c>
      <c r="G109" s="35">
        <v>4304351</v>
      </c>
      <c r="H109" s="36">
        <f>(G109-G107)/G107*100</f>
        <v>-43.286732285663994</v>
      </c>
      <c r="I109" s="36">
        <f>(G109-G93)/G93*100</f>
        <v>-28.811106811017499</v>
      </c>
      <c r="J109" s="37">
        <v>1003349</v>
      </c>
      <c r="K109" s="36">
        <f>(J109-J107)/J107*100</f>
        <v>-26.093099142963421</v>
      </c>
      <c r="L109" s="36">
        <f>(J109-J93)/J93*100</f>
        <v>-8.1876712303697019</v>
      </c>
      <c r="M109" s="35">
        <v>3771</v>
      </c>
      <c r="N109" s="36">
        <f>(M109-M107)/M107*100</f>
        <v>-30.153732172624558</v>
      </c>
      <c r="O109" s="36">
        <f>(M109-M93)/M93*100</f>
        <v>-47.799003322259139</v>
      </c>
      <c r="P109" s="37">
        <v>2321</v>
      </c>
      <c r="Q109" s="36">
        <f>(P109-P107)/P107*100</f>
        <v>-23.851706036745409</v>
      </c>
      <c r="R109" s="39">
        <f>(P109-P93)/P93*100</f>
        <v>-36.148555708390646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2.75" customHeight="1" x14ac:dyDescent="0.25">
      <c r="A110" s="1"/>
      <c r="B110" s="32" t="s">
        <v>80</v>
      </c>
      <c r="C110" s="54"/>
      <c r="D110" s="23">
        <v>0.08</v>
      </c>
      <c r="E110" s="31">
        <v>0.27</v>
      </c>
      <c r="F110" s="34" t="s">
        <v>98</v>
      </c>
      <c r="G110" s="35">
        <v>7155996</v>
      </c>
      <c r="H110" s="36">
        <f>(G110-G109)/G109*100</f>
        <v>66.250289532614786</v>
      </c>
      <c r="I110" s="36">
        <f>(G110-G94)/G94*100</f>
        <v>51.623512421227133</v>
      </c>
      <c r="J110" s="37">
        <v>1299292</v>
      </c>
      <c r="K110" s="36">
        <f>(J110-J109)/J109*100</f>
        <v>29.49551950517716</v>
      </c>
      <c r="L110" s="36">
        <f>(J110-J94)/J94*100</f>
        <v>31.453269203141222</v>
      </c>
      <c r="M110" s="35">
        <v>6030</v>
      </c>
      <c r="N110" s="36">
        <f>(M110-M109)/M109*100</f>
        <v>59.904534606205253</v>
      </c>
      <c r="O110" s="36">
        <f>(M110-M94)/M94*100</f>
        <v>22.237989053314415</v>
      </c>
      <c r="P110" s="37">
        <v>3480</v>
      </c>
      <c r="Q110" s="36">
        <f>(P110-P109)/P109*100</f>
        <v>49.935372684187854</v>
      </c>
      <c r="R110" s="39">
        <f>(P110-P94)/P94*100</f>
        <v>13.133940182054616</v>
      </c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8" customHeight="1" x14ac:dyDescent="0.25">
      <c r="A111" s="1"/>
      <c r="B111" s="32" t="s">
        <v>115</v>
      </c>
      <c r="C111" s="54"/>
      <c r="D111" s="23">
        <v>0.08</v>
      </c>
      <c r="E111" s="31">
        <v>0.27</v>
      </c>
      <c r="F111" s="34" t="s">
        <v>116</v>
      </c>
      <c r="G111" s="35">
        <v>5585013</v>
      </c>
      <c r="H111" s="36">
        <f>(G111-G110)/G110*100</f>
        <v>-21.95338007455566</v>
      </c>
      <c r="I111" s="36">
        <f>(G111-G95)/G95*100</f>
        <v>-23.899992969111509</v>
      </c>
      <c r="J111" s="37">
        <v>1142277</v>
      </c>
      <c r="K111" s="36">
        <f>(J111-J110)/J110*100</f>
        <v>-12.084658413966991</v>
      </c>
      <c r="L111" s="36">
        <f>(J111-J95)/J95*100</f>
        <v>-8.059503754399719</v>
      </c>
      <c r="M111" s="35">
        <v>4552</v>
      </c>
      <c r="N111" s="36">
        <f>(M111-M110)/M110*100</f>
        <v>-24.510779436152571</v>
      </c>
      <c r="O111" s="36">
        <f>(M111-M95)/M95*100</f>
        <v>-28.371361132966165</v>
      </c>
      <c r="P111" s="37">
        <v>3093</v>
      </c>
      <c r="Q111" s="36">
        <f>(P111-P110)/P110*100</f>
        <v>-11.120689655172415</v>
      </c>
      <c r="R111" s="39">
        <f>(P111-P95)/P95*100</f>
        <v>-37.451971688574318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6.75" customHeight="1" x14ac:dyDescent="0.25">
      <c r="A112" s="1"/>
      <c r="B112" s="32"/>
      <c r="C112" s="54"/>
      <c r="D112" s="23"/>
      <c r="E112" s="31"/>
      <c r="F112" s="34"/>
      <c r="G112" s="35"/>
      <c r="H112" s="36"/>
      <c r="I112" s="36"/>
      <c r="J112" s="37"/>
      <c r="K112" s="36"/>
      <c r="L112" s="36"/>
      <c r="M112" s="35"/>
      <c r="N112" s="36"/>
      <c r="O112" s="36"/>
      <c r="P112" s="37"/>
      <c r="Q112" s="36"/>
      <c r="R112" s="39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25" customHeight="1" x14ac:dyDescent="0.25">
      <c r="A113" s="1"/>
      <c r="B113" s="32" t="s">
        <v>82</v>
      </c>
      <c r="C113" s="54"/>
      <c r="D113" s="23">
        <v>0.08</v>
      </c>
      <c r="E113" s="31">
        <v>0.24</v>
      </c>
      <c r="F113" s="34" t="s">
        <v>117</v>
      </c>
      <c r="G113" s="35">
        <v>4734953</v>
      </c>
      <c r="H113" s="36">
        <f>(G113-G111)/G111*100</f>
        <v>-15.220376389455136</v>
      </c>
      <c r="I113" s="36">
        <f>(G113-G97)/G97*100</f>
        <v>-27.653017678355418</v>
      </c>
      <c r="J113" s="37">
        <v>1101444</v>
      </c>
      <c r="K113" s="36">
        <f>(J113-J111)/J111*100</f>
        <v>-3.5747021081576533</v>
      </c>
      <c r="L113" s="36">
        <f>(J113-J97)/J97*100</f>
        <v>-13.948813542637541</v>
      </c>
      <c r="M113" s="35">
        <v>3731</v>
      </c>
      <c r="N113" s="36">
        <f>(M113-M111)/M111*100</f>
        <v>-18.036028119507908</v>
      </c>
      <c r="O113" s="36">
        <f>(M113-M97)/M97*100</f>
        <v>-27.511171556246357</v>
      </c>
      <c r="P113" s="37">
        <v>2626</v>
      </c>
      <c r="Q113" s="36">
        <f>(P113-P111)/P111*100</f>
        <v>-15.098609763983188</v>
      </c>
      <c r="R113" s="39">
        <f>(P113-P97)/P97*100</f>
        <v>-16.898734177215189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4.25" customHeight="1" x14ac:dyDescent="0.25">
      <c r="A114" s="1"/>
      <c r="B114" s="32" t="s">
        <v>118</v>
      </c>
      <c r="C114" s="54"/>
      <c r="D114" s="23">
        <v>0.06</v>
      </c>
      <c r="E114" s="31">
        <v>0.28000000000000003</v>
      </c>
      <c r="F114" s="34" t="s">
        <v>92</v>
      </c>
      <c r="G114" s="35">
        <v>6840239</v>
      </c>
      <c r="H114" s="36">
        <f>(G114-G113)/G113*100</f>
        <v>44.462658869053193</v>
      </c>
      <c r="I114" s="36">
        <f>(G114-G98)/G98*100</f>
        <v>12.606721596193893</v>
      </c>
      <c r="J114" s="37">
        <v>1317088</v>
      </c>
      <c r="K114" s="36">
        <f>(J114-J113)/J113*100</f>
        <v>19.578299032905893</v>
      </c>
      <c r="L114" s="36">
        <f>(J114-J98)/J98*100</f>
        <v>15.44097346086795</v>
      </c>
      <c r="M114" s="35">
        <v>4198</v>
      </c>
      <c r="N114" s="36">
        <f>(M114-M113)/M113*100</f>
        <v>12.516751541141785</v>
      </c>
      <c r="O114" s="36">
        <f>(M114-M98)/M98*100</f>
        <v>-19.593947519632255</v>
      </c>
      <c r="P114" s="37">
        <v>3706</v>
      </c>
      <c r="Q114" s="36">
        <f>(P114-P113)/P113*100</f>
        <v>41.127189642041131</v>
      </c>
      <c r="R114" s="39">
        <f>(P114-P98)/P98*100</f>
        <v>8.7760493102436161</v>
      </c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25" customHeight="1" x14ac:dyDescent="0.25">
      <c r="A115" s="1"/>
      <c r="B115" s="32" t="s">
        <v>124</v>
      </c>
      <c r="C115" s="54"/>
      <c r="D115" s="23">
        <v>7.0000000000000007E-2</v>
      </c>
      <c r="E115" s="31">
        <v>0.28999999999999998</v>
      </c>
      <c r="F115" s="34" t="s">
        <v>102</v>
      </c>
      <c r="G115" s="35">
        <v>5746655</v>
      </c>
      <c r="H115" s="36">
        <f>(G115-G114)/G114*100</f>
        <v>-15.987511547476629</v>
      </c>
      <c r="I115" s="36">
        <f>(G115-G99)/G99*100</f>
        <v>-10.896934264286536</v>
      </c>
      <c r="J115" s="37">
        <v>1184502</v>
      </c>
      <c r="K115" s="36">
        <f>(J115-J114)/J114*100</f>
        <v>-10.066601472338977</v>
      </c>
      <c r="L115" s="36">
        <f>(J115-J99)/J99*100</f>
        <v>-2.1552247534885796</v>
      </c>
      <c r="M115" s="35">
        <v>3904</v>
      </c>
      <c r="N115" s="36">
        <f>(M115-M114)/M114*100</f>
        <v>-7.0033349213911382</v>
      </c>
      <c r="O115" s="36">
        <f>(M115-M99)/M99*100</f>
        <v>-24.618652249469008</v>
      </c>
      <c r="P115" s="37">
        <v>3433</v>
      </c>
      <c r="Q115" s="36">
        <f>(P115-P114)/P114*100</f>
        <v>-7.3664328116567726</v>
      </c>
      <c r="R115" s="39">
        <f>(P115-P99)/P99*100</f>
        <v>0.49765807962529279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5.25" customHeight="1" x14ac:dyDescent="0.25">
      <c r="A116" s="1"/>
      <c r="B116" s="32"/>
      <c r="C116" s="54"/>
      <c r="D116" s="23"/>
      <c r="E116" s="31"/>
      <c r="F116" s="34"/>
      <c r="G116" s="35"/>
      <c r="H116" s="36"/>
      <c r="I116" s="36"/>
      <c r="J116" s="37"/>
      <c r="K116" s="36"/>
      <c r="L116" s="36"/>
      <c r="M116" s="35"/>
      <c r="N116" s="36"/>
      <c r="O116" s="36"/>
      <c r="P116" s="37"/>
      <c r="Q116" s="36"/>
      <c r="R116" s="39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25" customHeight="1" x14ac:dyDescent="0.25">
      <c r="A117" s="1"/>
      <c r="B117" s="32" t="s">
        <v>85</v>
      </c>
      <c r="C117" s="54"/>
      <c r="D117" s="23">
        <v>0.08</v>
      </c>
      <c r="E117" s="31">
        <v>0.26</v>
      </c>
      <c r="F117" s="34" t="s">
        <v>90</v>
      </c>
      <c r="G117" s="35">
        <v>4494003</v>
      </c>
      <c r="H117" s="36">
        <f>(G117-G115)/G115*100</f>
        <v>-21.797932884434509</v>
      </c>
      <c r="I117" s="36">
        <f>(G117-G101)/G101*100</f>
        <v>-8.3623668512604343</v>
      </c>
      <c r="J117" s="37">
        <v>1031037</v>
      </c>
      <c r="K117" s="36">
        <f>(J117-J115)/J115*100</f>
        <v>-12.956077744064595</v>
      </c>
      <c r="L117" s="36">
        <f>(J117-J101)/J101*100</f>
        <v>4.3442487736701647</v>
      </c>
      <c r="M117" s="35">
        <v>3512</v>
      </c>
      <c r="N117" s="36">
        <f>(M117-M115)/M115*100</f>
        <v>-10.040983606557377</v>
      </c>
      <c r="O117" s="36">
        <f>(M117-M101)/M101*100</f>
        <v>-25.687685146000845</v>
      </c>
      <c r="P117" s="37">
        <v>2646</v>
      </c>
      <c r="Q117" s="36">
        <f>(P117-P115)/P115*100</f>
        <v>-22.924555782114769</v>
      </c>
      <c r="R117" s="39">
        <f>(P117-P101)/P101*100</f>
        <v>-11.058823529411764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4.25" customHeight="1" x14ac:dyDescent="0.25">
      <c r="A118" s="1"/>
      <c r="B118" s="32" t="s">
        <v>86</v>
      </c>
      <c r="C118" s="54"/>
      <c r="D118" s="23">
        <v>0.06</v>
      </c>
      <c r="E118" s="31">
        <v>0.3</v>
      </c>
      <c r="F118" s="34" t="s">
        <v>92</v>
      </c>
      <c r="G118" s="35">
        <v>7125863</v>
      </c>
      <c r="H118" s="36">
        <f>(G118-G117)/G117*100</f>
        <v>58.563823833673453</v>
      </c>
      <c r="I118" s="36">
        <f>(G118-G102)/G102*100</f>
        <v>-3.3993744019959271</v>
      </c>
      <c r="J118" s="37">
        <v>1334277</v>
      </c>
      <c r="K118" s="36">
        <f>(J118-J117)/J117*100</f>
        <v>29.411165651669148</v>
      </c>
      <c r="L118" s="36">
        <f>(J118-J102)/J102*100</f>
        <v>7.0195546857454518</v>
      </c>
      <c r="M118" s="35">
        <v>4548</v>
      </c>
      <c r="N118" s="36">
        <f>(M118-M117)/M117*100</f>
        <v>29.498861047835987</v>
      </c>
      <c r="O118" s="36">
        <f>(M118-M102)/M102*100</f>
        <v>-22.056555269922878</v>
      </c>
      <c r="P118" s="37">
        <v>4004</v>
      </c>
      <c r="Q118" s="36">
        <f>(P118-P117)/P117*100</f>
        <v>51.322751322751323</v>
      </c>
      <c r="R118" s="39">
        <f>(P118-P102)/P102*100</f>
        <v>3.1161473087818696</v>
      </c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5" customHeight="1" x14ac:dyDescent="0.25">
      <c r="A119" s="1"/>
      <c r="B119" s="66" t="s">
        <v>125</v>
      </c>
      <c r="C119" s="66"/>
      <c r="D119" s="23">
        <f>M119 / G119*100</f>
        <v>7.3739100530838542E-2</v>
      </c>
      <c r="E119" s="31">
        <f>P119/J119*100</f>
        <v>0.26171630717481853</v>
      </c>
      <c r="F119" s="25">
        <f>20+16+22+19+21+21+22+22+21+20+22</f>
        <v>226</v>
      </c>
      <c r="G119" s="35">
        <f>G105+G106+G107+G109+G110+G111+G113+G114+G115+G117+G118</f>
        <v>64112526</v>
      </c>
      <c r="H119" s="55"/>
      <c r="I119" s="36">
        <f>(G119-G120)/G120*100</f>
        <v>-6.706381320219017</v>
      </c>
      <c r="J119" s="37">
        <f>J105+J106+J107+J109+J110+J111+J113+J114+J115+J117+J118</f>
        <v>12859726</v>
      </c>
      <c r="K119" s="55"/>
      <c r="L119" s="36">
        <f>(J119-J120)/J120*100</f>
        <v>1.4463913030033189</v>
      </c>
      <c r="M119" s="35">
        <f>M105+M106+M107+M109+M110+M111+M113+M114+M115+M117+M118</f>
        <v>47276</v>
      </c>
      <c r="N119" s="55"/>
      <c r="O119" s="36">
        <f>(M119-M120)/M120*100</f>
        <v>-26.086208783477431</v>
      </c>
      <c r="P119" s="37">
        <f>P105+P106+P107+P109+P110+P111+P113+P114+P115+P117+P118</f>
        <v>33656</v>
      </c>
      <c r="Q119" s="55"/>
      <c r="R119" s="39">
        <f>(P119-P120)/P120*100</f>
        <v>-14.827280779450842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3.5" customHeight="1" thickBot="1" x14ac:dyDescent="0.3">
      <c r="A120" s="1"/>
      <c r="B120" s="67" t="s">
        <v>126</v>
      </c>
      <c r="C120" s="67"/>
      <c r="D120" s="64">
        <f>M120/G120*100</f>
        <v>9.3073124967459106E-2</v>
      </c>
      <c r="E120" s="65">
        <f>P120/J120*100</f>
        <v>0.31172158351882273</v>
      </c>
      <c r="F120" s="60">
        <f>17+20+22+20+20+21+23+21+23+19+21</f>
        <v>227</v>
      </c>
      <c r="G120" s="59">
        <f>G89+G90+G91+G93+G94+G95+G97+G98+G99+G101+G102</f>
        <v>68721234</v>
      </c>
      <c r="H120" s="56"/>
      <c r="I120" s="62">
        <f>(G120-75238517)/75238517*100</f>
        <v>-8.6621630248241068</v>
      </c>
      <c r="J120" s="61">
        <f>J89+J90+J91+J93+J94+J95+J97+J98+J99+J101+J102</f>
        <v>12676376</v>
      </c>
      <c r="K120" s="56"/>
      <c r="L120" s="62">
        <f>(J120-13530135)/13530135*100</f>
        <v>-6.3100552950875954</v>
      </c>
      <c r="M120" s="59">
        <f>M89+M90+M91+M93+M94+M95+M97+M98+M99+M101+M102</f>
        <v>63961</v>
      </c>
      <c r="N120" s="56"/>
      <c r="O120" s="62">
        <f>(M120-89540)/89540*100</f>
        <v>-28.567120839848116</v>
      </c>
      <c r="P120" s="61">
        <f>P89+P90+P91+P93+P94+P95+P97+P98+P99+P101+P102</f>
        <v>39515</v>
      </c>
      <c r="Q120" s="56"/>
      <c r="R120" s="63">
        <f>(P120-51101)/51101*100</f>
        <v>-22.672746130212715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3.5" customHeight="1" x14ac:dyDescent="0.25">
      <c r="A121" s="1"/>
      <c r="B121" s="57" t="s">
        <v>119</v>
      </c>
      <c r="C121" s="44"/>
      <c r="D121" s="31"/>
      <c r="E121" s="31"/>
      <c r="F121" s="45"/>
      <c r="G121" s="46"/>
      <c r="H121" s="47"/>
      <c r="I121" s="47"/>
      <c r="J121" s="46"/>
      <c r="K121" s="47"/>
      <c r="L121" s="47"/>
      <c r="M121" s="46"/>
      <c r="N121" s="47"/>
      <c r="O121" s="47"/>
      <c r="P121" s="46"/>
      <c r="Q121" s="47"/>
      <c r="R121" s="4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48" t="s">
        <v>60</v>
      </c>
      <c r="C122" s="49" t="s">
        <v>61</v>
      </c>
      <c r="D122" s="50"/>
      <c r="E122" s="51"/>
      <c r="F122" s="51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5" x14ac:dyDescent="0.25">
      <c r="A123" s="1"/>
      <c r="B123" s="48" t="s">
        <v>62</v>
      </c>
      <c r="C123" s="49" t="s">
        <v>63</v>
      </c>
      <c r="D123" s="50"/>
      <c r="E123" s="51"/>
      <c r="F123" s="51"/>
      <c r="G123" s="51"/>
      <c r="H123" s="51"/>
      <c r="I123" s="51"/>
      <c r="J123" s="53"/>
      <c r="K123" s="53"/>
      <c r="L123" s="53"/>
      <c r="M123" s="53"/>
      <c r="N123" s="53"/>
      <c r="O123" s="53"/>
      <c r="P123" s="53"/>
      <c r="Q123" s="53"/>
      <c r="R123" s="53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3.5" customHeight="1" x14ac:dyDescent="0.25">
      <c r="A124" s="1"/>
      <c r="B124" s="58" t="s">
        <v>121</v>
      </c>
      <c r="C124" s="1" t="s">
        <v>122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3.5" customHeight="1" x14ac:dyDescent="0.25">
      <c r="A125" s="1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3.5" customHeight="1" x14ac:dyDescent="0.25">
      <c r="A126" s="1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5.25" customHeight="1" x14ac:dyDescent="0.25">
      <c r="A127" s="1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3.5" customHeight="1" x14ac:dyDescent="0.25">
      <c r="A128" s="1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3.5" customHeight="1" x14ac:dyDescent="0.25">
      <c r="A129" s="1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3.5" customHeight="1" x14ac:dyDescent="0.25">
      <c r="A130" s="1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ht="18" customHeight="1" x14ac:dyDescent="0.25"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ht="15.75" customHeight="1" x14ac:dyDescent="0.25"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ht="15.75" customHeight="1" x14ac:dyDescent="0.25"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10.15" customHeight="1" x14ac:dyDescent="0.25"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15.75" customHeight="1" x14ac:dyDescent="0.25"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8" spans="1:49" ht="7.15" customHeight="1" x14ac:dyDescent="0.25"/>
    <row r="139" spans="1:49" ht="15.75" customHeight="1" x14ac:dyDescent="0.25"/>
    <row r="140" spans="1:49" ht="17.649999999999999" customHeight="1" x14ac:dyDescent="0.25"/>
    <row r="141" spans="1:49" ht="17.100000000000001" customHeight="1" x14ac:dyDescent="0.25"/>
    <row r="142" spans="1:49" ht="7.7" customHeight="1" x14ac:dyDescent="0.25"/>
    <row r="143" spans="1:49" ht="17.100000000000001" customHeight="1" x14ac:dyDescent="0.25"/>
    <row r="144" spans="1:49" ht="17.100000000000001" customHeight="1" x14ac:dyDescent="0.25"/>
    <row r="145" ht="17.100000000000001" customHeight="1" x14ac:dyDescent="0.25"/>
    <row r="146" ht="8.65" customHeight="1" x14ac:dyDescent="0.25"/>
    <row r="147" ht="14.25" customHeight="1" x14ac:dyDescent="0.25"/>
    <row r="148" ht="16.5" customHeight="1" x14ac:dyDescent="0.25"/>
    <row r="149" ht="12.75" customHeight="1" x14ac:dyDescent="0.25"/>
    <row r="150" ht="11.1" customHeight="1" x14ac:dyDescent="0.25"/>
    <row r="151" ht="10.7" customHeight="1" x14ac:dyDescent="0.25"/>
    <row r="152" ht="14.1" customHeight="1" x14ac:dyDescent="0.25"/>
  </sheetData>
  <mergeCells count="10">
    <mergeCell ref="B119:C119"/>
    <mergeCell ref="B120:C120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2021-12-21T03:16:31Z</cp:lastPrinted>
  <dcterms:created xsi:type="dcterms:W3CDTF">1998-09-21T15:00:50Z</dcterms:created>
  <dcterms:modified xsi:type="dcterms:W3CDTF">2021-12-21T03:18:26Z</dcterms:modified>
  <dc:language>zh-TW</dc:language>
</cp:coreProperties>
</file>