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9" i="1" l="1"/>
  <c r="O119" i="1"/>
  <c r="L119" i="1"/>
  <c r="I119" i="1"/>
  <c r="P119" i="1"/>
  <c r="P118" i="1"/>
  <c r="M119" i="1"/>
  <c r="M118" i="1"/>
  <c r="J119" i="1"/>
  <c r="F119" i="1"/>
  <c r="J118" i="1"/>
  <c r="G119" i="1"/>
  <c r="G118" i="1"/>
  <c r="F118" i="1"/>
  <c r="R117" i="1" l="1"/>
  <c r="Q117" i="1"/>
  <c r="O117" i="1"/>
  <c r="N117" i="1"/>
  <c r="L117" i="1"/>
  <c r="K117" i="1"/>
  <c r="I117" i="1"/>
  <c r="H117" i="1"/>
  <c r="R115" i="1" l="1"/>
  <c r="Q115" i="1"/>
  <c r="O115" i="1"/>
  <c r="N115" i="1"/>
  <c r="L115" i="1"/>
  <c r="K115" i="1"/>
  <c r="I115" i="1"/>
  <c r="H115" i="1"/>
  <c r="R114" i="1" l="1"/>
  <c r="Q114" i="1"/>
  <c r="O114" i="1"/>
  <c r="N114" i="1"/>
  <c r="L114" i="1"/>
  <c r="K114" i="1"/>
  <c r="I114" i="1"/>
  <c r="H114" i="1"/>
  <c r="R113" i="1" l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8" i="1" l="1"/>
  <c r="E119" i="1"/>
  <c r="D118" i="1"/>
  <c r="D119" i="1"/>
  <c r="R118" i="1"/>
  <c r="L118" i="1"/>
  <c r="R105" i="1"/>
  <c r="Q105" i="1"/>
  <c r="O105" i="1"/>
  <c r="N105" i="1"/>
  <c r="L105" i="1"/>
  <c r="K105" i="1"/>
  <c r="I105" i="1"/>
  <c r="H105" i="1"/>
  <c r="I118" i="1" l="1"/>
  <c r="O118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<sst xmlns="http://schemas.openxmlformats.org/spreadsheetml/2006/main" count="283" uniqueCount="127">
  <si>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</si>
  <si>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</si>
  <si>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</si>
  <si>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</si>
  <si>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</si>
  <si>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</si>
  <si>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</si>
  <si>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</si>
  <si>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</si>
  <si>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</si>
  <si>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</si>
  <si>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</si>
  <si>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</si>
  <si>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</si>
  <si>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</si>
  <si>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</si>
  <si>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</si>
  <si>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</si>
  <si>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</si>
  <si>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</si>
  <si>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</si>
  <si>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</si>
  <si>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</si>
  <si>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</si>
  <si>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</si>
  <si>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</si>
  <si>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</si>
  <si>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</si>
  <si>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</si>
  <si>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</si>
  <si>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</si>
  <si>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</si>
  <si>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</si>
  <si>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</si>
  <si>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</si>
  <si>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</si>
  <si>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</si>
  <si>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</si>
  <si>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</si>
  <si>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</si>
  <si>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</si>
  <si>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</si>
  <si>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</si>
  <si>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</si>
  <si>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</si>
  <si>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</si>
  <si>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</si>
  <si>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</si>
  <si>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</si>
  <si>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</si>
  <si>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</si>
  <si>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</si>
  <si>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</si>
  <si>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</si>
  <si>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</si>
  <si>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</si>
  <si>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</si>
  <si>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</si>
  <si>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</si>
  <si>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</si>
  <si>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</si>
  <si>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</si>
  <si>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</si>
  <si>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</si>
  <si>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</si>
  <si>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</si>
  <si>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</si>
  <si>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</si>
  <si>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</si>
  <si>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</si>
  <si>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</si>
  <si>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</si>
  <si>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</si>
  <si>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</si>
  <si>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</si>
  <si>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</si>
  <si>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</si>
  <si>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</si>
  <si>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</si>
  <si>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</si>
  <si>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</si>
  <si>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</si>
  <si>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</si>
  <si>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</si>
  <si>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</si>
  <si>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</si>
  <si>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</si>
  <si>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</si>
  <si>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</si>
  <si>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</si>
  <si>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</si>
  <si>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</si>
  <si>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</si>
  <si>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</si>
  <si>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</si>
  <si>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</si>
  <si>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</si>
  <si>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</si>
  <si>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</si>
  <si>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</si>
  <si>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</si>
  <si>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</si>
  <si>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</si>
  <si>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</si>
  <si>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</si>
  <si>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</si>
  <si>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</si>
  <si>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</si>
  <si>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</si>
  <si>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</si>
  <si>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</si>
  <si>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</si>
  <si>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</si>
  <si>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</si>
  <si>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</si>
  <si>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</si>
  <si>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</si>
  <si>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</si>
  <si>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</si>
  <si>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</si>
  <si>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</si>
  <si>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</si>
  <si>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</si>
  <si>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</si>
  <si>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</si>
  <si>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</si>
  <si>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1-10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</si>
</sst>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8" fontId="13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177" fontId="6" fillId="0" borderId="27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30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1"/>
  <sheetViews>
    <sheetView showGridLines="0" tabSelected="1" zoomScale="118" zoomScaleNormal="118" workbookViewId="0">
      <selection activeCell="H123" sqref="H123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123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120</v>
      </c>
      <c r="G4" s="12" t="s">
        <v>8</v>
      </c>
      <c r="H4" s="71" t="s">
        <v>9</v>
      </c>
      <c r="I4" s="71"/>
      <c r="J4" s="12" t="s">
        <v>10</v>
      </c>
      <c r="K4" s="72" t="s">
        <v>9</v>
      </c>
      <c r="L4" s="72"/>
      <c r="M4" s="10" t="s">
        <v>8</v>
      </c>
      <c r="N4" s="73" t="s">
        <v>9</v>
      </c>
      <c r="O4" s="73"/>
      <c r="P4" s="12" t="s">
        <v>10</v>
      </c>
      <c r="Q4" s="74" t="s">
        <v>9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111</v>
      </c>
      <c r="C105" s="54"/>
      <c r="D105" s="23">
        <v>0.08</v>
      </c>
      <c r="E105" s="31">
        <v>0.27</v>
      </c>
      <c r="F105" s="34" t="s">
        <v>90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112</v>
      </c>
      <c r="C106" s="54" t="s">
        <v>29</v>
      </c>
      <c r="D106" s="23">
        <v>7.0000000000000007E-2</v>
      </c>
      <c r="E106" s="31">
        <v>0.24</v>
      </c>
      <c r="F106" s="34" t="s">
        <v>113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114</v>
      </c>
      <c r="C107" s="54"/>
      <c r="D107" s="23">
        <v>7.0000000000000007E-2</v>
      </c>
      <c r="E107" s="31">
        <v>0.22</v>
      </c>
      <c r="F107" s="34" t="s">
        <v>92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79</v>
      </c>
      <c r="C109" s="54"/>
      <c r="D109" s="23">
        <v>0.09</v>
      </c>
      <c r="E109" s="31">
        <v>0.23</v>
      </c>
      <c r="F109" s="34" t="s">
        <v>105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80</v>
      </c>
      <c r="C110" s="54"/>
      <c r="D110" s="23">
        <v>0.08</v>
      </c>
      <c r="E110" s="31">
        <v>0.27</v>
      </c>
      <c r="F110" s="34" t="s">
        <v>98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115</v>
      </c>
      <c r="C111" s="54"/>
      <c r="D111" s="23">
        <v>0.08</v>
      </c>
      <c r="E111" s="31">
        <v>0.27</v>
      </c>
      <c r="F111" s="34" t="s">
        <v>116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82</v>
      </c>
      <c r="C113" s="54"/>
      <c r="D113" s="23">
        <v>0.08</v>
      </c>
      <c r="E113" s="31">
        <v>0.24</v>
      </c>
      <c r="F113" s="34" t="s">
        <v>117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 x14ac:dyDescent="0.25">
      <c r="A114" s="1"/>
      <c r="B114" s="32" t="s">
        <v>118</v>
      </c>
      <c r="C114" s="54"/>
      <c r="D114" s="23">
        <v>0.06</v>
      </c>
      <c r="E114" s="31">
        <v>0.28000000000000003</v>
      </c>
      <c r="F114" s="34" t="s">
        <v>92</v>
      </c>
      <c r="G114" s="35">
        <v>6840239</v>
      </c>
      <c r="H114" s="36">
        <f>(G114-G113)/G113*100</f>
        <v>44.462658869053193</v>
      </c>
      <c r="I114" s="36">
        <f>(G114-G98)/G98*100</f>
        <v>12.606721596193893</v>
      </c>
      <c r="J114" s="37">
        <v>1317088</v>
      </c>
      <c r="K114" s="36">
        <f>(J114-J113)/J113*100</f>
        <v>19.578299032905893</v>
      </c>
      <c r="L114" s="36">
        <f>(J114-J98)/J98*100</f>
        <v>15.44097346086795</v>
      </c>
      <c r="M114" s="35">
        <v>4198</v>
      </c>
      <c r="N114" s="36">
        <f>(M114-M113)/M113*100</f>
        <v>12.516751541141785</v>
      </c>
      <c r="O114" s="36">
        <f>(M114-M98)/M98*100</f>
        <v>-19.593947519632255</v>
      </c>
      <c r="P114" s="37">
        <v>3706</v>
      </c>
      <c r="Q114" s="36">
        <f>(P114-P113)/P113*100</f>
        <v>41.127189642041131</v>
      </c>
      <c r="R114" s="39">
        <f>(P114-P98)/P98*100</f>
        <v>8.7760493102436161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25" customHeight="1" x14ac:dyDescent="0.25">
      <c r="A115" s="1"/>
      <c r="B115" s="32" t="s">
        <v>124</v>
      </c>
      <c r="C115" s="54"/>
      <c r="D115" s="23">
        <v>7.0000000000000007E-2</v>
      </c>
      <c r="E115" s="31">
        <v>0.28999999999999998</v>
      </c>
      <c r="F115" s="34" t="s">
        <v>102</v>
      </c>
      <c r="G115" s="35">
        <v>5746655</v>
      </c>
      <c r="H115" s="36">
        <f>(G115-G114)/G114*100</f>
        <v>-15.987511547476629</v>
      </c>
      <c r="I115" s="36">
        <f>(G115-G99)/G99*100</f>
        <v>-10.896934264286536</v>
      </c>
      <c r="J115" s="37">
        <v>1184502</v>
      </c>
      <c r="K115" s="36">
        <f>(J115-J114)/J114*100</f>
        <v>-10.066601472338977</v>
      </c>
      <c r="L115" s="36">
        <f>(J115-J99)/J99*100</f>
        <v>-2.1552247534885796</v>
      </c>
      <c r="M115" s="35">
        <v>3904</v>
      </c>
      <c r="N115" s="36">
        <f>(M115-M114)/M114*100</f>
        <v>-7.0033349213911382</v>
      </c>
      <c r="O115" s="36">
        <f>(M115-M99)/M99*100</f>
        <v>-24.618652249469008</v>
      </c>
      <c r="P115" s="37">
        <v>3433</v>
      </c>
      <c r="Q115" s="36">
        <f>(P115-P114)/P114*100</f>
        <v>-7.3664328116567726</v>
      </c>
      <c r="R115" s="39">
        <f>(P115-P99)/P99*100</f>
        <v>0.49765807962529279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5.25" customHeight="1" x14ac:dyDescent="0.25">
      <c r="A116" s="1"/>
      <c r="B116" s="32"/>
      <c r="C116" s="54"/>
      <c r="D116" s="23"/>
      <c r="E116" s="31"/>
      <c r="F116" s="34"/>
      <c r="G116" s="35"/>
      <c r="H116" s="36"/>
      <c r="I116" s="36"/>
      <c r="J116" s="37"/>
      <c r="K116" s="36"/>
      <c r="L116" s="36"/>
      <c r="M116" s="35"/>
      <c r="N116" s="36"/>
      <c r="O116" s="36"/>
      <c r="P116" s="37"/>
      <c r="Q116" s="36"/>
      <c r="R116" s="39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25" customHeight="1" x14ac:dyDescent="0.25">
      <c r="A117" s="1"/>
      <c r="B117" s="32" t="s">
        <v>85</v>
      </c>
      <c r="C117" s="54"/>
      <c r="D117" s="23">
        <v>0.08</v>
      </c>
      <c r="E117" s="31">
        <v>0.26</v>
      </c>
      <c r="F117" s="34" t="s">
        <v>90</v>
      </c>
      <c r="G117" s="35">
        <v>4494003</v>
      </c>
      <c r="H117" s="36">
        <f>(G117-G115)/G115*100</f>
        <v>-21.797932884434509</v>
      </c>
      <c r="I117" s="36">
        <f>(G117-G101)/G101*100</f>
        <v>-8.3623668512604343</v>
      </c>
      <c r="J117" s="37">
        <v>1031037</v>
      </c>
      <c r="K117" s="36">
        <f>(J117-J115)/J115*100</f>
        <v>-12.956077744064595</v>
      </c>
      <c r="L117" s="36">
        <f>(J117-J101)/J101*100</f>
        <v>4.3442487736701647</v>
      </c>
      <c r="M117" s="35">
        <v>3512</v>
      </c>
      <c r="N117" s="36">
        <f>(M117-M115)/M115*100</f>
        <v>-10.040983606557377</v>
      </c>
      <c r="O117" s="36">
        <f>(M117-M101)/M101*100</f>
        <v>-25.687685146000845</v>
      </c>
      <c r="P117" s="37">
        <v>2646</v>
      </c>
      <c r="Q117" s="36">
        <f>(P117-P115)/P115*100</f>
        <v>-22.924555782114769</v>
      </c>
      <c r="R117" s="39">
        <f>(P117-P101)/P101*100</f>
        <v>-11.058823529411764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5" customHeight="1" x14ac:dyDescent="0.25">
      <c r="A118" s="1"/>
      <c r="B118" s="66" t="s">
        <v>125</v>
      </c>
      <c r="C118" s="66"/>
      <c r="D118" s="23">
        <f>M118 / G118*100</f>
        <v>7.4978947267012278E-2</v>
      </c>
      <c r="E118" s="31">
        <f>P118/J118*100</f>
        <v>0.25727414177096269</v>
      </c>
      <c r="F118" s="25">
        <f>20+16+22+19+21+21+22+22+21+20</f>
        <v>204</v>
      </c>
      <c r="G118" s="35">
        <f>G105+G106+G107+G109+G110+G111+G113+G114+G115+G117</f>
        <v>56986663</v>
      </c>
      <c r="H118" s="55"/>
      <c r="I118" s="36">
        <f>(G118-G119)/G119*100</f>
        <v>-7.1040452582860905</v>
      </c>
      <c r="J118" s="37">
        <f>J105+J106+J107+J109+J110+J111+J113+J114+J115+J117</f>
        <v>11525449</v>
      </c>
      <c r="K118" s="55"/>
      <c r="L118" s="36">
        <f>(J118-J119)/J119*100</f>
        <v>0.83846211456272901</v>
      </c>
      <c r="M118" s="35">
        <f>M105+M106+M107+M109+M110+M111+M113+M114+M115+M117</f>
        <v>42728</v>
      </c>
      <c r="N118" s="55"/>
      <c r="O118" s="36">
        <f>(M118-M119)/M119*100</f>
        <v>-26.490727041255202</v>
      </c>
      <c r="P118" s="37">
        <f>P105+P106+P107+P109+P110+P111+P113+P114+P115+P117</f>
        <v>29652</v>
      </c>
      <c r="Q118" s="55"/>
      <c r="R118" s="39">
        <f>(P118-P119)/P119*100</f>
        <v>-16.782667265379434</v>
      </c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thickBot="1" x14ac:dyDescent="0.3">
      <c r="A119" s="1"/>
      <c r="B119" s="67" t="s">
        <v>126</v>
      </c>
      <c r="C119" s="67"/>
      <c r="D119" s="64">
        <f>M119/G119*100</f>
        <v>9.4753227879247157E-2</v>
      </c>
      <c r="E119" s="65">
        <f>P119/J119*100</f>
        <v>0.31175150591235962</v>
      </c>
      <c r="F119" s="60">
        <f>17+20+22+20+20+21+23+21+23+19</f>
        <v>206</v>
      </c>
      <c r="G119" s="59">
        <f>G89+G90+G91+G93+G94+G95+G97+G98+G99+G101</f>
        <v>61344612</v>
      </c>
      <c r="H119" s="56"/>
      <c r="I119" s="62">
        <f>(G119-69979254)/69979254*100</f>
        <v>-12.338859742631723</v>
      </c>
      <c r="J119" s="61">
        <f>J89+J90+J91+J93+J94+J95+J97+J98+J99+J101</f>
        <v>11429616</v>
      </c>
      <c r="K119" s="56"/>
      <c r="L119" s="62">
        <f>(J119-12465986)/12465986*100</f>
        <v>-8.3135822549455778</v>
      </c>
      <c r="M119" s="59">
        <f>M89+M90+M91+M93+M94+M95+M97+M98+M99+M101</f>
        <v>58126</v>
      </c>
      <c r="N119" s="56"/>
      <c r="O119" s="62">
        <f>(M119-83140)/83140*100</f>
        <v>-30.086600914120758</v>
      </c>
      <c r="P119" s="61">
        <f>P89+P90+P91+P93+P94+P95+P97+P98+P99+P101</f>
        <v>35632</v>
      </c>
      <c r="Q119" s="56"/>
      <c r="R119" s="63">
        <f>(P119-47322)/47322*100</f>
        <v>-24.703097924855246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x14ac:dyDescent="0.25">
      <c r="A120" s="1"/>
      <c r="B120" s="57" t="s">
        <v>119</v>
      </c>
      <c r="C120" s="44"/>
      <c r="D120" s="31"/>
      <c r="E120" s="31"/>
      <c r="F120" s="45"/>
      <c r="G120" s="46"/>
      <c r="H120" s="47"/>
      <c r="I120" s="47"/>
      <c r="J120" s="46"/>
      <c r="K120" s="47"/>
      <c r="L120" s="47"/>
      <c r="M120" s="46"/>
      <c r="N120" s="47"/>
      <c r="O120" s="47"/>
      <c r="P120" s="46"/>
      <c r="Q120" s="47"/>
      <c r="R120" s="4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B121" s="48" t="s">
        <v>60</v>
      </c>
      <c r="C121" s="49" t="s">
        <v>61</v>
      </c>
      <c r="D121" s="50"/>
      <c r="E121" s="51"/>
      <c r="F121" s="5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5" x14ac:dyDescent="0.25">
      <c r="A122" s="1"/>
      <c r="B122" s="48" t="s">
        <v>62</v>
      </c>
      <c r="C122" s="49" t="s">
        <v>63</v>
      </c>
      <c r="D122" s="50"/>
      <c r="E122" s="51"/>
      <c r="F122" s="51"/>
      <c r="G122" s="51"/>
      <c r="H122" s="51"/>
      <c r="I122" s="51"/>
      <c r="J122" s="53"/>
      <c r="K122" s="53"/>
      <c r="L122" s="53"/>
      <c r="M122" s="53"/>
      <c r="N122" s="53"/>
      <c r="O122" s="53"/>
      <c r="P122" s="53"/>
      <c r="Q122" s="53"/>
      <c r="R122" s="53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58" t="s">
        <v>121</v>
      </c>
      <c r="C123" s="1" t="s">
        <v>122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5.25" customHeight="1" x14ac:dyDescent="0.25">
      <c r="A126" s="1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3.5" customHeight="1" x14ac:dyDescent="0.25">
      <c r="A127" s="1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3.5" customHeight="1" x14ac:dyDescent="0.25">
      <c r="A128" s="1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3.5" customHeight="1" x14ac:dyDescent="0.25">
      <c r="A129" s="1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8" customHeight="1" x14ac:dyDescent="0.25"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5.75" customHeight="1" x14ac:dyDescent="0.25"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5.75" customHeight="1" x14ac:dyDescent="0.25"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0.15" customHeight="1" x14ac:dyDescent="0.25"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5.75" customHeight="1" x14ac:dyDescent="0.25"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7" spans="1:49" ht="7.15" customHeight="1" x14ac:dyDescent="0.25"/>
    <row r="138" spans="1:49" ht="15.75" customHeight="1" x14ac:dyDescent="0.25"/>
    <row r="139" spans="1:49" ht="17.649999999999999" customHeight="1" x14ac:dyDescent="0.25"/>
    <row r="140" spans="1:49" ht="17.100000000000001" customHeight="1" x14ac:dyDescent="0.25"/>
    <row r="141" spans="1:49" ht="7.7" customHeight="1" x14ac:dyDescent="0.25"/>
    <row r="142" spans="1:49" ht="17.100000000000001" customHeight="1" x14ac:dyDescent="0.25"/>
    <row r="143" spans="1:49" ht="17.100000000000001" customHeight="1" x14ac:dyDescent="0.25"/>
    <row r="144" spans="1:49" ht="17.100000000000001" customHeight="1" x14ac:dyDescent="0.25"/>
    <row r="145" ht="8.65" customHeight="1" x14ac:dyDescent="0.25"/>
    <row r="146" ht="14.25" customHeight="1" x14ac:dyDescent="0.25"/>
    <row r="147" ht="16.5" customHeight="1" x14ac:dyDescent="0.25"/>
    <row r="148" ht="12.75" customHeight="1" x14ac:dyDescent="0.25"/>
    <row r="149" ht="11.1" customHeight="1" x14ac:dyDescent="0.25"/>
    <row r="150" ht="10.7" customHeight="1" x14ac:dyDescent="0.25"/>
    <row r="151" ht="14.1" customHeight="1" x14ac:dyDescent="0.25"/>
  </sheetData>
  <mergeCells count="10">
    <mergeCell ref="B118:C118"/>
    <mergeCell ref="B119:C119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2021-11-22T01:18:33Z</cp:lastPrinted>
  <dcterms:created xsi:type="dcterms:W3CDTF">1998-09-21T15:00:50Z</dcterms:created>
  <dcterms:modified xsi:type="dcterms:W3CDTF">2021-11-22T01:48:29Z</dcterms:modified>
  <dc:language>zh-TW</dc:language>
</cp:coreProperties>
</file>