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個人資料夾\秘書處\新聞事務\新聞稿及參考資料\新聞稿\退票情形\1101027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17" i="1" l="1"/>
  <c r="O117" i="1"/>
  <c r="L117" i="1"/>
  <c r="I117" i="1"/>
  <c r="P117" i="1" l="1"/>
  <c r="P116" i="1"/>
  <c r="M117" i="1"/>
  <c r="M116" i="1"/>
  <c r="J117" i="1"/>
  <c r="J116" i="1"/>
  <c r="G117" i="1"/>
  <c r="F117" i="1"/>
  <c r="G116" i="1"/>
  <c r="F116" i="1"/>
  <c r="R115" i="1"/>
  <c r="Q115" i="1"/>
  <c r="O115" i="1"/>
  <c r="N115" i="1"/>
  <c r="L115" i="1"/>
  <c r="K115" i="1"/>
  <c r="I115" i="1"/>
  <c r="H115" i="1"/>
  <c r="R114" i="1" l="1"/>
  <c r="Q114" i="1"/>
  <c r="O114" i="1"/>
  <c r="N114" i="1"/>
  <c r="L114" i="1"/>
  <c r="K114" i="1"/>
  <c r="I114" i="1"/>
  <c r="H114" i="1"/>
  <c r="R113" i="1" l="1"/>
  <c r="Q113" i="1"/>
  <c r="O113" i="1"/>
  <c r="N113" i="1"/>
  <c r="L113" i="1"/>
  <c r="K113" i="1"/>
  <c r="I113" i="1"/>
  <c r="H113" i="1"/>
  <c r="R111" i="1" l="1"/>
  <c r="Q111" i="1"/>
  <c r="O111" i="1"/>
  <c r="N111" i="1"/>
  <c r="L111" i="1"/>
  <c r="K111" i="1"/>
  <c r="I111" i="1"/>
  <c r="H111" i="1"/>
  <c r="R110" i="1" l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6" i="1" l="1"/>
  <c r="E117" i="1"/>
  <c r="D116" i="1"/>
  <c r="D117" i="1"/>
  <c r="R116" i="1"/>
  <c r="L116" i="1"/>
  <c r="R105" i="1"/>
  <c r="Q105" i="1"/>
  <c r="O105" i="1"/>
  <c r="N105" i="1"/>
  <c r="L105" i="1"/>
  <c r="K105" i="1"/>
  <c r="I105" i="1"/>
  <c r="H105" i="1"/>
  <c r="I116" i="1" l="1"/>
  <c r="O116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<sst xmlns="http://schemas.openxmlformats.org/spreadsheetml/2006/main" count="281" uniqueCount="127">
  <si>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</si>
  <si>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</si>
  <si>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</si>
  <si>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</si>
  <si>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</si>
  <si>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</si>
  <si>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</si>
  <si>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</si>
  <si>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</si>
  <si>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</si>
  <si>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</si>
  <si>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</si>
  <si>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</si>
  <si>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</si>
  <si>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</si>
  <si>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</si>
  <si>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</si>
  <si>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</si>
  <si>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</si>
  <si>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</si>
  <si>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</si>
  <si>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</si>
  <si>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</si>
  <si>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</si>
  <si>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</si>
  <si>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</si>
  <si>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</si>
  <si>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</si>
  <si>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</si>
  <si>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</si>
  <si>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</si>
  <si>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</si>
  <si>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</si>
  <si>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</si>
  <si>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</si>
  <si>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</si>
  <si>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</si>
  <si>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</si>
  <si>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</si>
  <si>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</si>
  <si>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</si>
  <si>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</si>
  <si>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</si>
  <si>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</si>
  <si>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</si>
  <si>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</si>
  <si>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</si>
  <si>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</si>
  <si>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</si>
  <si>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</si>
  <si>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</si>
  <si>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</si>
  <si>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</si>
  <si>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</si>
  <si>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</si>
  <si>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</si>
  <si>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</si>
  <si>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</si>
  <si>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</si>
  <si>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</si>
  <si>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</si>
  <si>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</si>
  <si>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</si>
  <si>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</si>
  <si>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</si>
  <si>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</si>
  <si>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</si>
  <si>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</si>
  <si>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</si>
  <si>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</si>
  <si>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</si>
  <si>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</si>
  <si>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</si>
  <si>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</si>
  <si>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</si>
  <si>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</si>
  <si>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</si>
  <si>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</si>
  <si>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</si>
  <si>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</si>
  <si>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</si>
  <si>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</si>
  <si>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</si>
  <si>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</si>
  <si>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</si>
  <si>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</si>
  <si>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</si>
  <si>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</si>
  <si>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</si>
  <si>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</si>
  <si>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</si>
  <si>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</si>
  <si>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</si>
  <si>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</si>
  <si>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</si>
  <si>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</si>
  <si>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</si>
  <si>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</si>
  <si>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</si>
  <si>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</si>
  <si>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</si>
  <si>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</si>
  <si>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</si>
  <si>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</si>
  <si>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</si>
  <si>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</si>
  <si>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</si>
  <si>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</si>
  <si>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</si>
  <si>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</si>
  <si>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</si>
  <si>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</si>
  <si>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</si>
  <si>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</si>
  <si>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</si>
  <si>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</si>
  <si>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</si>
  <si>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</si>
  <si>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</si>
  <si>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t xml:space="preserve">   </t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</si>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</sst>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8" fontId="13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9"/>
  <sheetViews>
    <sheetView showGridLines="0" tabSelected="1" zoomScale="118" zoomScaleNormal="118" workbookViewId="0"/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123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120</v>
      </c>
      <c r="G4" s="12" t="s">
        <v>8</v>
      </c>
      <c r="H4" s="71" t="s">
        <v>9</v>
      </c>
      <c r="I4" s="71"/>
      <c r="J4" s="12" t="s">
        <v>10</v>
      </c>
      <c r="K4" s="72" t="s">
        <v>9</v>
      </c>
      <c r="L4" s="72"/>
      <c r="M4" s="10" t="s">
        <v>8</v>
      </c>
      <c r="N4" s="73" t="s">
        <v>9</v>
      </c>
      <c r="O4" s="73"/>
      <c r="P4" s="12" t="s">
        <v>10</v>
      </c>
      <c r="Q4" s="74" t="s">
        <v>9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73</v>
      </c>
      <c r="C89" s="54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89</v>
      </c>
      <c r="C90" s="54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91</v>
      </c>
      <c r="C91" s="54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93</v>
      </c>
      <c r="C93" s="54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95</v>
      </c>
      <c r="C94" s="54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97</v>
      </c>
      <c r="C95" s="54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99</v>
      </c>
      <c r="C97" s="54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101</v>
      </c>
      <c r="C98" s="54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104</v>
      </c>
      <c r="C99" s="54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85</v>
      </c>
      <c r="C101" s="54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106</v>
      </c>
      <c r="C102" s="54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108</v>
      </c>
      <c r="C103" s="54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111</v>
      </c>
      <c r="C105" s="54"/>
      <c r="D105" s="23">
        <v>0.08</v>
      </c>
      <c r="E105" s="31">
        <v>0.27</v>
      </c>
      <c r="F105" s="34" t="s">
        <v>90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112</v>
      </c>
      <c r="C106" s="54" t="s">
        <v>29</v>
      </c>
      <c r="D106" s="23">
        <v>7.0000000000000007E-2</v>
      </c>
      <c r="E106" s="31">
        <v>0.24</v>
      </c>
      <c r="F106" s="34" t="s">
        <v>113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114</v>
      </c>
      <c r="C107" s="54"/>
      <c r="D107" s="23">
        <v>7.0000000000000007E-2</v>
      </c>
      <c r="E107" s="31">
        <v>0.22</v>
      </c>
      <c r="F107" s="34" t="s">
        <v>92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79</v>
      </c>
      <c r="C109" s="54"/>
      <c r="D109" s="23">
        <v>0.09</v>
      </c>
      <c r="E109" s="31">
        <v>0.23</v>
      </c>
      <c r="F109" s="34" t="s">
        <v>105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80</v>
      </c>
      <c r="C110" s="54"/>
      <c r="D110" s="23">
        <v>0.08</v>
      </c>
      <c r="E110" s="31">
        <v>0.27</v>
      </c>
      <c r="F110" s="34" t="s">
        <v>98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A111" s="1"/>
      <c r="B111" s="32" t="s">
        <v>115</v>
      </c>
      <c r="C111" s="54"/>
      <c r="D111" s="23">
        <v>0.08</v>
      </c>
      <c r="E111" s="31">
        <v>0.27</v>
      </c>
      <c r="F111" s="34" t="s">
        <v>116</v>
      </c>
      <c r="G111" s="35">
        <v>5585013</v>
      </c>
      <c r="H111" s="36">
        <f>(G111-G110)/G110*100</f>
        <v>-21.95338007455566</v>
      </c>
      <c r="I111" s="36">
        <f>(G111-G95)/G95*100</f>
        <v>-23.899992969111509</v>
      </c>
      <c r="J111" s="37">
        <v>1142277</v>
      </c>
      <c r="K111" s="36">
        <f>(J111-J110)/J110*100</f>
        <v>-12.084658413966991</v>
      </c>
      <c r="L111" s="36">
        <f>(J111-J95)/J95*100</f>
        <v>-8.059503754399719</v>
      </c>
      <c r="M111" s="35">
        <v>4552</v>
      </c>
      <c r="N111" s="36">
        <f>(M111-M110)/M110*100</f>
        <v>-24.510779436152571</v>
      </c>
      <c r="O111" s="36">
        <f>(M111-M95)/M95*100</f>
        <v>-28.371361132966165</v>
      </c>
      <c r="P111" s="37">
        <v>3093</v>
      </c>
      <c r="Q111" s="36">
        <f>(P111-P110)/P110*100</f>
        <v>-11.120689655172415</v>
      </c>
      <c r="R111" s="39">
        <f>(P111-P95)/P95*100</f>
        <v>-37.451971688574318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6.75" customHeight="1" x14ac:dyDescent="0.25">
      <c r="A112" s="1"/>
      <c r="B112" s="32"/>
      <c r="C112" s="54"/>
      <c r="D112" s="23"/>
      <c r="E112" s="31"/>
      <c r="F112" s="34"/>
      <c r="G112" s="35"/>
      <c r="H112" s="36"/>
      <c r="I112" s="36"/>
      <c r="J112" s="37"/>
      <c r="K112" s="36"/>
      <c r="L112" s="36"/>
      <c r="M112" s="35"/>
      <c r="N112" s="36"/>
      <c r="O112" s="36"/>
      <c r="P112" s="37"/>
      <c r="Q112" s="36"/>
      <c r="R112" s="39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25" customHeight="1" x14ac:dyDescent="0.25">
      <c r="A113" s="1"/>
      <c r="B113" s="32" t="s">
        <v>82</v>
      </c>
      <c r="C113" s="54"/>
      <c r="D113" s="23">
        <v>0.08</v>
      </c>
      <c r="E113" s="31">
        <v>0.24</v>
      </c>
      <c r="F113" s="34" t="s">
        <v>117</v>
      </c>
      <c r="G113" s="35">
        <v>4734953</v>
      </c>
      <c r="H113" s="36">
        <f>(G113-G111)/G111*100</f>
        <v>-15.220376389455136</v>
      </c>
      <c r="I113" s="36">
        <f>(G113-G97)/G97*100</f>
        <v>-27.653017678355418</v>
      </c>
      <c r="J113" s="37">
        <v>1101444</v>
      </c>
      <c r="K113" s="36">
        <f>(J113-J111)/J111*100</f>
        <v>-3.5747021081576533</v>
      </c>
      <c r="L113" s="36">
        <f>(J113-J97)/J97*100</f>
        <v>-13.948813542637541</v>
      </c>
      <c r="M113" s="35">
        <v>3731</v>
      </c>
      <c r="N113" s="36">
        <f>(M113-M111)/M111*100</f>
        <v>-18.036028119507908</v>
      </c>
      <c r="O113" s="36">
        <f>(M113-M97)/M97*100</f>
        <v>-27.511171556246357</v>
      </c>
      <c r="P113" s="37">
        <v>2626</v>
      </c>
      <c r="Q113" s="36">
        <f>(P113-P111)/P111*100</f>
        <v>-15.098609763983188</v>
      </c>
      <c r="R113" s="39">
        <f>(P113-P97)/P97*100</f>
        <v>-16.898734177215189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4.25" customHeight="1" x14ac:dyDescent="0.25">
      <c r="A114" s="1"/>
      <c r="B114" s="32" t="s">
        <v>118</v>
      </c>
      <c r="C114" s="54"/>
      <c r="D114" s="23">
        <v>0.06</v>
      </c>
      <c r="E114" s="31">
        <v>0.28000000000000003</v>
      </c>
      <c r="F114" s="34" t="s">
        <v>92</v>
      </c>
      <c r="G114" s="35">
        <v>6840239</v>
      </c>
      <c r="H114" s="36">
        <f>(G114-G113)/G113*100</f>
        <v>44.462658869053193</v>
      </c>
      <c r="I114" s="36">
        <f>(G114-G98)/G98*100</f>
        <v>12.606721596193893</v>
      </c>
      <c r="J114" s="37">
        <v>1317088</v>
      </c>
      <c r="K114" s="36">
        <f>(J114-J113)/J113*100</f>
        <v>19.578299032905893</v>
      </c>
      <c r="L114" s="36">
        <f>(J114-J98)/J98*100</f>
        <v>15.44097346086795</v>
      </c>
      <c r="M114" s="35">
        <v>4198</v>
      </c>
      <c r="N114" s="36">
        <f>(M114-M113)/M113*100</f>
        <v>12.516751541141785</v>
      </c>
      <c r="O114" s="36">
        <f>(M114-M98)/M98*100</f>
        <v>-19.593947519632255</v>
      </c>
      <c r="P114" s="37">
        <v>3706</v>
      </c>
      <c r="Q114" s="36">
        <f>(P114-P113)/P113*100</f>
        <v>41.127189642041131</v>
      </c>
      <c r="R114" s="39">
        <f>(P114-P98)/P98*100</f>
        <v>8.7760493102436161</v>
      </c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25" customHeight="1" x14ac:dyDescent="0.25">
      <c r="A115" s="1"/>
      <c r="B115" s="32" t="s">
        <v>124</v>
      </c>
      <c r="C115" s="54"/>
      <c r="D115" s="23">
        <v>7.0000000000000007E-2</v>
      </c>
      <c r="E115" s="31">
        <v>0.28999999999999998</v>
      </c>
      <c r="F115" s="34" t="s">
        <v>102</v>
      </c>
      <c r="G115" s="35">
        <v>5746655</v>
      </c>
      <c r="H115" s="36">
        <f>(G115-G114)/G114*100</f>
        <v>-15.987511547476629</v>
      </c>
      <c r="I115" s="36">
        <f>(G115-G99)/G99*100</f>
        <v>-10.896934264286536</v>
      </c>
      <c r="J115" s="37">
        <v>1184502</v>
      </c>
      <c r="K115" s="36">
        <f>(J115-J114)/J114*100</f>
        <v>-10.066601472338977</v>
      </c>
      <c r="L115" s="36">
        <f>(J115-J99)/J99*100</f>
        <v>-2.1552247534885796</v>
      </c>
      <c r="M115" s="35">
        <v>3904</v>
      </c>
      <c r="N115" s="36">
        <f>(M115-M114)/M114*100</f>
        <v>-7.0033349213911382</v>
      </c>
      <c r="O115" s="36">
        <f>(M115-M99)/M99*100</f>
        <v>-24.618652249469008</v>
      </c>
      <c r="P115" s="37">
        <v>3433</v>
      </c>
      <c r="Q115" s="36">
        <f>(P115-P114)/P114*100</f>
        <v>-7.3664328116567726</v>
      </c>
      <c r="R115" s="39">
        <f>(P115-P99)/P99*100</f>
        <v>0.49765807962529279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5" customHeight="1" x14ac:dyDescent="0.25">
      <c r="A116" s="1"/>
      <c r="B116" s="66" t="s">
        <v>125</v>
      </c>
      <c r="C116" s="66"/>
      <c r="D116" s="23">
        <f>M116 / G116*100</f>
        <v>7.4707587689402666E-2</v>
      </c>
      <c r="E116" s="31">
        <f>P116/J116*100</f>
        <v>0.25733695227517273</v>
      </c>
      <c r="F116" s="25">
        <f>20+16+22+19+21+21+22+22+21</f>
        <v>184</v>
      </c>
      <c r="G116" s="35">
        <f>G105+G106+G107+G109+G110+G111+G113+G114+G115</f>
        <v>52492660</v>
      </c>
      <c r="H116" s="60"/>
      <c r="I116" s="36">
        <f>(G116-G117)/G117*100</f>
        <v>-6.9947100052781233</v>
      </c>
      <c r="J116" s="37">
        <f>J105+J106+J107+J109+J110+J111+J113+J114+J115</f>
        <v>10494412</v>
      </c>
      <c r="K116" s="60"/>
      <c r="L116" s="36">
        <f>(J116-J117)/J117*100</f>
        <v>0.50669898640090671</v>
      </c>
      <c r="M116" s="35">
        <f>M105+M106+M107+M109+M110+M111+M113+M114+M115</f>
        <v>39216</v>
      </c>
      <c r="N116" s="60"/>
      <c r="O116" s="36">
        <f>(M116-M117)/M117*100</f>
        <v>-26.561797752808992</v>
      </c>
      <c r="P116" s="37">
        <f>P105+P106+P107+P109+P110+P111+P113+P114+P115</f>
        <v>27006</v>
      </c>
      <c r="Q116" s="60"/>
      <c r="R116" s="39">
        <f>(P116-P117)/P117*100</f>
        <v>-17.30410019291423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thickBot="1" x14ac:dyDescent="0.3">
      <c r="A117" s="1"/>
      <c r="B117" s="67" t="s">
        <v>126</v>
      </c>
      <c r="C117" s="67"/>
      <c r="D117" s="58">
        <f>M117/G117*100</f>
        <v>9.4612894178312701E-2</v>
      </c>
      <c r="E117" s="59">
        <f>P117/J117*100</f>
        <v>0.31276142663342116</v>
      </c>
      <c r="F117" s="55">
        <f>17+20+22+20+20+21+23+21+23</f>
        <v>187</v>
      </c>
      <c r="G117" s="56">
        <f>G89+G90+G91+G93+G94+G95+G97+G98+G99</f>
        <v>56440510</v>
      </c>
      <c r="H117" s="61"/>
      <c r="I117" s="64">
        <f>(G117-63013390)/63013390*100</f>
        <v>-10.43092587146954</v>
      </c>
      <c r="J117" s="57">
        <f>J89+J90+J91+J93+J94+J95+J97+J98+J99</f>
        <v>10441505</v>
      </c>
      <c r="K117" s="61"/>
      <c r="L117" s="64">
        <f>(J117-11246493)/11246493*100</f>
        <v>-7.1576801763892082</v>
      </c>
      <c r="M117" s="56">
        <f>M89+M90+M91+M93+M94+M95+M97+M98+M99</f>
        <v>53400</v>
      </c>
      <c r="N117" s="61"/>
      <c r="O117" s="64">
        <f>(M117-74104)/74104*100</f>
        <v>-27.939112598510203</v>
      </c>
      <c r="P117" s="57">
        <f>P89+P90+P91+P93+P94+P95+P97+P98+P99</f>
        <v>32657</v>
      </c>
      <c r="Q117" s="61"/>
      <c r="R117" s="65">
        <f>(P117-41241)/41241*100</f>
        <v>-20.814238258044178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3.5" customHeight="1" x14ac:dyDescent="0.25">
      <c r="A118" s="1"/>
      <c r="B118" s="62" t="s">
        <v>119</v>
      </c>
      <c r="C118" s="44"/>
      <c r="D118" s="31"/>
      <c r="E118" s="31"/>
      <c r="F118" s="45"/>
      <c r="G118" s="46"/>
      <c r="H118" s="47"/>
      <c r="I118" s="47"/>
      <c r="J118" s="46"/>
      <c r="K118" s="47"/>
      <c r="L118" s="47"/>
      <c r="M118" s="46"/>
      <c r="N118" s="47"/>
      <c r="O118" s="47"/>
      <c r="P118" s="46"/>
      <c r="Q118" s="47"/>
      <c r="R118" s="4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3.5" customHeight="1" x14ac:dyDescent="0.25">
      <c r="A119" s="1"/>
      <c r="B119" s="48" t="s">
        <v>60</v>
      </c>
      <c r="C119" s="49" t="s">
        <v>61</v>
      </c>
      <c r="D119" s="50"/>
      <c r="E119" s="51"/>
      <c r="F119" s="51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5" x14ac:dyDescent="0.25">
      <c r="A120" s="1"/>
      <c r="B120" s="48" t="s">
        <v>62</v>
      </c>
      <c r="C120" s="49" t="s">
        <v>63</v>
      </c>
      <c r="D120" s="50"/>
      <c r="E120" s="51"/>
      <c r="F120" s="51"/>
      <c r="G120" s="51"/>
      <c r="H120" s="51"/>
      <c r="I120" s="51"/>
      <c r="J120" s="53"/>
      <c r="K120" s="53"/>
      <c r="L120" s="53"/>
      <c r="M120" s="53"/>
      <c r="N120" s="53"/>
      <c r="O120" s="53"/>
      <c r="P120" s="53"/>
      <c r="Q120" s="53"/>
      <c r="R120" s="53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B121" s="63" t="s">
        <v>121</v>
      </c>
      <c r="C121" s="1" t="s">
        <v>122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5.25" customHeight="1" x14ac:dyDescent="0.25">
      <c r="A124" s="1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3.5" customHeight="1" x14ac:dyDescent="0.25">
      <c r="A126" s="1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3.5" customHeight="1" x14ac:dyDescent="0.25">
      <c r="A127" s="1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8" customHeight="1" x14ac:dyDescent="0.25"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9:49" ht="15.75" customHeight="1" x14ac:dyDescent="0.25"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9:49" ht="15.75" customHeight="1" x14ac:dyDescent="0.25"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9:49" ht="10.15" customHeight="1" x14ac:dyDescent="0.25"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9:49" ht="15.75" customHeight="1" x14ac:dyDescent="0.25"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5" spans="19:49" ht="7.15" customHeight="1" x14ac:dyDescent="0.25"/>
    <row r="136" spans="19:49" ht="15.75" customHeight="1" x14ac:dyDescent="0.25"/>
    <row r="137" spans="19:49" ht="17.649999999999999" customHeight="1" x14ac:dyDescent="0.25"/>
    <row r="138" spans="19:49" ht="17.100000000000001" customHeight="1" x14ac:dyDescent="0.25"/>
    <row r="139" spans="19:49" ht="7.7" customHeight="1" x14ac:dyDescent="0.25"/>
    <row r="140" spans="19:49" ht="17.100000000000001" customHeight="1" x14ac:dyDescent="0.25"/>
    <row r="141" spans="19:49" ht="17.100000000000001" customHeight="1" x14ac:dyDescent="0.25"/>
    <row r="142" spans="19:49" ht="17.100000000000001" customHeight="1" x14ac:dyDescent="0.25"/>
    <row r="143" spans="19:49" ht="8.65" customHeight="1" x14ac:dyDescent="0.25"/>
    <row r="144" spans="19:49" ht="14.25" customHeight="1" x14ac:dyDescent="0.25"/>
    <row r="145" ht="16.5" customHeight="1" x14ac:dyDescent="0.25"/>
    <row r="146" ht="12.75" customHeight="1" x14ac:dyDescent="0.25"/>
    <row r="147" ht="11.1" customHeight="1" x14ac:dyDescent="0.25"/>
    <row r="148" ht="10.7" customHeight="1" x14ac:dyDescent="0.25"/>
    <row r="149" ht="14.1" customHeight="1" x14ac:dyDescent="0.25"/>
  </sheetData>
  <mergeCells count="10">
    <mergeCell ref="B116:C116"/>
    <mergeCell ref="B117:C117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2021-10-27T03:13:01Z</cp:lastPrinted>
  <dcterms:created xsi:type="dcterms:W3CDTF">1998-09-21T15:00:50Z</dcterms:created>
  <dcterms:modified xsi:type="dcterms:W3CDTF">2021-10-27T03:13:22Z</dcterms:modified>
  <dc:language>zh-TW</dc:language>
</cp:coreProperties>
</file>