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6" i="1" l="1"/>
  <c r="P116" i="1"/>
  <c r="P115" i="1"/>
  <c r="O116" i="1"/>
  <c r="M116" i="1"/>
  <c r="M115" i="1"/>
  <c r="J116" i="1"/>
  <c r="L116" i="1" s="1"/>
  <c r="J115" i="1"/>
  <c r="G116" i="1"/>
  <c r="I116" i="1" s="1"/>
  <c r="G115" i="1"/>
  <c r="F116" i="1"/>
  <c r="F115" i="1"/>
  <c r="R114" i="1" l="1"/>
  <c r="Q114" i="1"/>
  <c r="O114" i="1"/>
  <c r="N114" i="1"/>
  <c r="L114" i="1"/>
  <c r="K114" i="1"/>
  <c r="I114" i="1"/>
  <c r="H114" i="1"/>
  <c r="R113" i="1" l="1"/>
  <c r="Q113" i="1"/>
  <c r="O113" i="1"/>
  <c r="N113" i="1"/>
  <c r="L113" i="1"/>
  <c r="K113" i="1"/>
  <c r="I113" i="1"/>
  <c r="H113" i="1"/>
  <c r="R111" i="1" l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5" i="1" l="1"/>
  <c r="E116" i="1"/>
  <c r="D115" i="1"/>
  <c r="D116" i="1"/>
  <c r="R115" i="1"/>
  <c r="L115" i="1"/>
  <c r="R105" i="1"/>
  <c r="Q105" i="1"/>
  <c r="O105" i="1"/>
  <c r="N105" i="1"/>
  <c r="L105" i="1"/>
  <c r="K105" i="1"/>
  <c r="I105" i="1"/>
  <c r="H105" i="1"/>
  <c r="I115" i="1" l="1"/>
  <c r="O115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<sst xmlns="http://schemas.openxmlformats.org/spreadsheetml/2006/main" count="279" uniqueCount="126">
  <si>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</si>
  <si>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</si>
  <si>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</si>
  <si>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</si>
  <si>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</si>
  <si>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</si>
  <si>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</si>
  <si>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</si>
  <si>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</si>
  <si>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</si>
  <si>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</si>
  <si>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</si>
  <si>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</si>
  <si>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</si>
  <si>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</si>
  <si>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</si>
  <si>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</si>
  <si>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</si>
  <si>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</si>
  <si>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</si>
  <si>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</si>
  <si>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</si>
  <si>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</si>
  <si>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</si>
  <si>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</si>
  <si>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</si>
  <si>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</si>
  <si>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</si>
  <si>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</si>
  <si>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</si>
  <si>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</si>
  <si>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</si>
  <si>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</si>
  <si>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</si>
  <si>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</si>
  <si>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</si>
  <si>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</si>
  <si>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</si>
  <si>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</si>
  <si>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</si>
  <si>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</si>
  <si>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</si>
  <si>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</si>
  <si>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</si>
  <si>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</si>
  <si>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</si>
  <si>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</si>
  <si>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</si>
  <si>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</si>
  <si>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</si>
  <si>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</si>
  <si>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</si>
  <si>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</si>
  <si>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</si>
  <si>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</si>
  <si>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</si>
  <si>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</si>
  <si>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</si>
  <si>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</si>
  <si>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</si>
  <si>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</si>
  <si>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</si>
  <si>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</si>
  <si>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</si>
  <si>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</si>
  <si>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</si>
  <si>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</si>
  <si>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</si>
  <si>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</si>
  <si>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</si>
  <si>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</si>
  <si>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</si>
  <si>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</si>
  <si>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</si>
  <si>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</si>
  <si>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</si>
  <si>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</si>
  <si>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</si>
  <si>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</si>
  <si>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</si>
  <si>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</si>
  <si>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</si>
  <si>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</si>
  <si>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</si>
  <si>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</si>
  <si>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</si>
  <si>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</si>
  <si>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</si>
  <si>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</si>
  <si>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</si>
  <si>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</si>
  <si>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</si>
  <si>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</si>
  <si>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</si>
  <si>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</si>
  <si>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</si>
  <si>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</si>
  <si>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</si>
  <si>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</si>
  <si>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</si>
  <si>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</si>
  <si>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</si>
  <si>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</si>
  <si>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</si>
  <si>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</si>
  <si>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</si>
  <si>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</si>
  <si>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</si>
  <si>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</si>
  <si>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</si>
  <si>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</si>
  <si>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</si>
  <si>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</si>
  <si>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</si>
  <si>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</si>
  <si>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</si>
  <si>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</si>
  <si>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</si>
  <si>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</si>
  <si>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</si>
  <si>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</si>
  <si>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t xml:space="preserve">   </t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</si>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</sst>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8" fontId="13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8"/>
  <sheetViews>
    <sheetView showGridLines="0" tabSelected="1" topLeftCell="A108" zoomScale="118" zoomScaleNormal="118" workbookViewId="0">
      <selection sqref="A1:R120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125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122</v>
      </c>
      <c r="G4" s="12" t="s">
        <v>8</v>
      </c>
      <c r="H4" s="71" t="s">
        <v>9</v>
      </c>
      <c r="I4" s="71"/>
      <c r="J4" s="12" t="s">
        <v>10</v>
      </c>
      <c r="K4" s="72" t="s">
        <v>9</v>
      </c>
      <c r="L4" s="72"/>
      <c r="M4" s="10" t="s">
        <v>8</v>
      </c>
      <c r="N4" s="73" t="s">
        <v>9</v>
      </c>
      <c r="O4" s="73"/>
      <c r="P4" s="12" t="s">
        <v>10</v>
      </c>
      <c r="Q4" s="74" t="s">
        <v>9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73</v>
      </c>
      <c r="C89" s="54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89</v>
      </c>
      <c r="C90" s="54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91</v>
      </c>
      <c r="C91" s="54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93</v>
      </c>
      <c r="C93" s="54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95</v>
      </c>
      <c r="C94" s="54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97</v>
      </c>
      <c r="C95" s="54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99</v>
      </c>
      <c r="C97" s="54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101</v>
      </c>
      <c r="C98" s="54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104</v>
      </c>
      <c r="C99" s="54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85</v>
      </c>
      <c r="C101" s="54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106</v>
      </c>
      <c r="C102" s="54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108</v>
      </c>
      <c r="C103" s="54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111</v>
      </c>
      <c r="C105" s="54"/>
      <c r="D105" s="23">
        <v>0.08</v>
      </c>
      <c r="E105" s="31">
        <v>0.27</v>
      </c>
      <c r="F105" s="34" t="s">
        <v>90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112</v>
      </c>
      <c r="C106" s="54" t="s">
        <v>29</v>
      </c>
      <c r="D106" s="23">
        <v>7.0000000000000007E-2</v>
      </c>
      <c r="E106" s="31">
        <v>0.24</v>
      </c>
      <c r="F106" s="34" t="s">
        <v>113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114</v>
      </c>
      <c r="C107" s="54"/>
      <c r="D107" s="23">
        <v>7.0000000000000007E-2</v>
      </c>
      <c r="E107" s="31">
        <v>0.22</v>
      </c>
      <c r="F107" s="34" t="s">
        <v>92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79</v>
      </c>
      <c r="C109" s="54"/>
      <c r="D109" s="23">
        <v>0.09</v>
      </c>
      <c r="E109" s="31">
        <v>0.23</v>
      </c>
      <c r="F109" s="34" t="s">
        <v>105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80</v>
      </c>
      <c r="C110" s="54"/>
      <c r="D110" s="23">
        <v>0.08</v>
      </c>
      <c r="E110" s="31">
        <v>0.27</v>
      </c>
      <c r="F110" s="34" t="s">
        <v>98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115</v>
      </c>
      <c r="C111" s="54"/>
      <c r="D111" s="23">
        <v>0.08</v>
      </c>
      <c r="E111" s="31">
        <v>0.27</v>
      </c>
      <c r="F111" s="34" t="s">
        <v>116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6.75" customHeight="1" x14ac:dyDescent="0.25">
      <c r="A112" s="1"/>
      <c r="B112" s="32"/>
      <c r="C112" s="54"/>
      <c r="D112" s="23"/>
      <c r="E112" s="31"/>
      <c r="F112" s="34"/>
      <c r="G112" s="35"/>
      <c r="H112" s="36"/>
      <c r="I112" s="36"/>
      <c r="J112" s="37"/>
      <c r="K112" s="36"/>
      <c r="L112" s="36"/>
      <c r="M112" s="35"/>
      <c r="N112" s="36"/>
      <c r="O112" s="36"/>
      <c r="P112" s="37"/>
      <c r="Q112" s="36"/>
      <c r="R112" s="39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 x14ac:dyDescent="0.25">
      <c r="A113" s="1"/>
      <c r="B113" s="32" t="s">
        <v>82</v>
      </c>
      <c r="C113" s="54"/>
      <c r="D113" s="23">
        <v>0.08</v>
      </c>
      <c r="E113" s="31">
        <v>0.24</v>
      </c>
      <c r="F113" s="34" t="s">
        <v>117</v>
      </c>
      <c r="G113" s="35">
        <v>4734953</v>
      </c>
      <c r="H113" s="36">
        <f>(G113-G111)/G111*100</f>
        <v>-15.220376389455136</v>
      </c>
      <c r="I113" s="36">
        <f>(G113-G97)/G97*100</f>
        <v>-27.653017678355418</v>
      </c>
      <c r="J113" s="37">
        <v>1101444</v>
      </c>
      <c r="K113" s="36">
        <f>(J113-J111)/J111*100</f>
        <v>-3.5747021081576533</v>
      </c>
      <c r="L113" s="36">
        <f>(J113-J97)/J97*100</f>
        <v>-13.948813542637541</v>
      </c>
      <c r="M113" s="35">
        <v>3731</v>
      </c>
      <c r="N113" s="36">
        <f>(M113-M111)/M111*100</f>
        <v>-18.036028119507908</v>
      </c>
      <c r="O113" s="36">
        <f>(M113-M97)/M97*100</f>
        <v>-27.511171556246357</v>
      </c>
      <c r="P113" s="37">
        <v>2626</v>
      </c>
      <c r="Q113" s="36">
        <f>(P113-P111)/P111*100</f>
        <v>-15.098609763983188</v>
      </c>
      <c r="R113" s="39">
        <f>(P113-P97)/P97*100</f>
        <v>-16.898734177215189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4.25" customHeight="1" x14ac:dyDescent="0.25">
      <c r="A114" s="1"/>
      <c r="B114" s="32" t="s">
        <v>118</v>
      </c>
      <c r="C114" s="54"/>
      <c r="D114" s="23">
        <v>0.06</v>
      </c>
      <c r="E114" s="31">
        <v>0.28000000000000003</v>
      </c>
      <c r="F114" s="34" t="s">
        <v>92</v>
      </c>
      <c r="G114" s="35">
        <v>6840239</v>
      </c>
      <c r="H114" s="36">
        <f>(G114-G113)/G113*100</f>
        <v>44.462658869053193</v>
      </c>
      <c r="I114" s="36">
        <f>(G114-G98)/G98*100</f>
        <v>12.606721596193893</v>
      </c>
      <c r="J114" s="37">
        <v>1317088</v>
      </c>
      <c r="K114" s="36">
        <f>(J114-J113)/J113*100</f>
        <v>19.578299032905893</v>
      </c>
      <c r="L114" s="36">
        <f>(J114-J98)/J98*100</f>
        <v>15.44097346086795</v>
      </c>
      <c r="M114" s="35">
        <v>4198</v>
      </c>
      <c r="N114" s="36">
        <f>(M114-M113)/M113*100</f>
        <v>12.516751541141785</v>
      </c>
      <c r="O114" s="36">
        <f>(M114-M98)/M98*100</f>
        <v>-19.593947519632255</v>
      </c>
      <c r="P114" s="37">
        <v>3706</v>
      </c>
      <c r="Q114" s="36">
        <f>(P114-P113)/P113*100</f>
        <v>41.127189642041131</v>
      </c>
      <c r="R114" s="39">
        <f>(P114-P98)/P98*100</f>
        <v>8.7760493102436161</v>
      </c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5" customHeight="1" x14ac:dyDescent="0.25">
      <c r="A115" s="1"/>
      <c r="B115" s="66" t="s">
        <v>119</v>
      </c>
      <c r="C115" s="66"/>
      <c r="D115" s="23">
        <f>M115 / G115*100</f>
        <v>7.5540145088334287E-2</v>
      </c>
      <c r="E115" s="31">
        <f>P115/J115*100</f>
        <v>0.25320330701370908</v>
      </c>
      <c r="F115" s="25">
        <f>20+16+22+19+21+21+22+22</f>
        <v>163</v>
      </c>
      <c r="G115" s="35">
        <f>G105+G106+G107+G109+G110+G111+G113+G114</f>
        <v>46746005</v>
      </c>
      <c r="H115" s="62"/>
      <c r="I115" s="36">
        <f>(G115-G116)/G116*100</f>
        <v>-6.4912762507170525</v>
      </c>
      <c r="J115" s="37">
        <f>J105+J106+J107+J109+J110+J111+J113+J114</f>
        <v>9309910</v>
      </c>
      <c r="K115" s="62"/>
      <c r="L115" s="36">
        <f>(J115-J116)/J116*100</f>
        <v>0.85579843031761105</v>
      </c>
      <c r="M115" s="35">
        <f>M105+M106+M107+M109+M110+M111+M113+M114</f>
        <v>35312</v>
      </c>
      <c r="N115" s="62"/>
      <c r="O115" s="36">
        <f>(M115-M116)/M116*100</f>
        <v>-26.770494183032291</v>
      </c>
      <c r="P115" s="37">
        <f>P105+P106+P107+P109+P110+P111+P113+P114</f>
        <v>23573</v>
      </c>
      <c r="Q115" s="62"/>
      <c r="R115" s="39">
        <f>(P115-P116)/P116*100</f>
        <v>-19.383742006087342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3.5" customHeight="1" thickBot="1" x14ac:dyDescent="0.3">
      <c r="A116" s="1"/>
      <c r="B116" s="67" t="s">
        <v>120</v>
      </c>
      <c r="C116" s="67"/>
      <c r="D116" s="60">
        <f>M116/G116*100</f>
        <v>9.6459241124758635E-2</v>
      </c>
      <c r="E116" s="61">
        <f>P116/J116*100</f>
        <v>0.31677260058377765</v>
      </c>
      <c r="F116" s="55">
        <f>17+20+22+20+20+21+23+21</f>
        <v>164</v>
      </c>
      <c r="G116" s="56">
        <f>G89+G90+G91+G93+G94+G95+G97+G98</f>
        <v>49991063</v>
      </c>
      <c r="H116" s="63"/>
      <c r="I116" s="58">
        <f>(G116-54960400)/54960400*100</f>
        <v>-9.0416681829098771</v>
      </c>
      <c r="J116" s="57">
        <f>J89+J90+J91+J93+J94+J95+J97+J98</f>
        <v>9230912</v>
      </c>
      <c r="K116" s="63"/>
      <c r="L116" s="58">
        <f>(J116-9936200)/9936200*100</f>
        <v>-7.0981663010003819</v>
      </c>
      <c r="M116" s="56">
        <f>M89+M90+M91+M93+M94+M95+M97+M98</f>
        <v>48221</v>
      </c>
      <c r="N116" s="63"/>
      <c r="O116" s="58">
        <f>(M116-65762)/65762*100</f>
        <v>-26.673458836410084</v>
      </c>
      <c r="P116" s="57">
        <f>P89+P90+P91+P93+P94+P95+P97+P98</f>
        <v>29241</v>
      </c>
      <c r="Q116" s="63"/>
      <c r="R116" s="59">
        <f>(P116-36748)/36748*100</f>
        <v>-20.428322629802985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B117" s="64" t="s">
        <v>121</v>
      </c>
      <c r="C117" s="44"/>
      <c r="D117" s="31"/>
      <c r="E117" s="31"/>
      <c r="F117" s="45"/>
      <c r="G117" s="46"/>
      <c r="H117" s="47"/>
      <c r="I117" s="47"/>
      <c r="J117" s="46"/>
      <c r="K117" s="47"/>
      <c r="L117" s="47"/>
      <c r="M117" s="46"/>
      <c r="N117" s="47"/>
      <c r="O117" s="47"/>
      <c r="P117" s="46"/>
      <c r="Q117" s="47"/>
      <c r="R117" s="4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B118" s="48" t="s">
        <v>60</v>
      </c>
      <c r="C118" s="49" t="s">
        <v>61</v>
      </c>
      <c r="D118" s="50"/>
      <c r="E118" s="51"/>
      <c r="F118" s="51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5" x14ac:dyDescent="0.25">
      <c r="A119" s="1"/>
      <c r="B119" s="48" t="s">
        <v>62</v>
      </c>
      <c r="C119" s="49" t="s">
        <v>63</v>
      </c>
      <c r="D119" s="50"/>
      <c r="E119" s="51"/>
      <c r="F119" s="51"/>
      <c r="G119" s="51"/>
      <c r="H119" s="51"/>
      <c r="I119" s="51"/>
      <c r="J119" s="53"/>
      <c r="K119" s="53"/>
      <c r="L119" s="53"/>
      <c r="M119" s="53"/>
      <c r="N119" s="53"/>
      <c r="O119" s="53"/>
      <c r="P119" s="53"/>
      <c r="Q119" s="53"/>
      <c r="R119" s="53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3.5" customHeight="1" x14ac:dyDescent="0.25">
      <c r="A120" s="1"/>
      <c r="B120" s="65" t="s">
        <v>123</v>
      </c>
      <c r="C120" s="1" t="s">
        <v>124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5.25" customHeight="1" x14ac:dyDescent="0.25">
      <c r="A123" s="1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3.5" customHeight="1" x14ac:dyDescent="0.25">
      <c r="A126" s="1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8" customHeight="1" x14ac:dyDescent="0.25"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5.75" customHeight="1" x14ac:dyDescent="0.25"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9:49" ht="15.75" customHeight="1" x14ac:dyDescent="0.25"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9:49" ht="10.15" customHeight="1" x14ac:dyDescent="0.25"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9:49" ht="15.75" customHeight="1" x14ac:dyDescent="0.25"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4" spans="19:49" ht="7.15" customHeight="1" x14ac:dyDescent="0.25"/>
    <row r="135" spans="19:49" ht="15.75" customHeight="1" x14ac:dyDescent="0.25"/>
    <row r="136" spans="19:49" ht="17.649999999999999" customHeight="1" x14ac:dyDescent="0.25"/>
    <row r="137" spans="19:49" ht="17.100000000000001" customHeight="1" x14ac:dyDescent="0.25"/>
    <row r="138" spans="19:49" ht="7.7" customHeight="1" x14ac:dyDescent="0.25"/>
    <row r="139" spans="19:49" ht="17.100000000000001" customHeight="1" x14ac:dyDescent="0.25"/>
    <row r="140" spans="19:49" ht="17.100000000000001" customHeight="1" x14ac:dyDescent="0.25"/>
    <row r="141" spans="19:49" ht="17.100000000000001" customHeight="1" x14ac:dyDescent="0.25"/>
    <row r="142" spans="19:49" ht="8.65" customHeight="1" x14ac:dyDescent="0.25"/>
    <row r="143" spans="19:49" ht="14.25" customHeight="1" x14ac:dyDescent="0.25"/>
    <row r="144" spans="19:49" ht="16.5" customHeight="1" x14ac:dyDescent="0.25"/>
    <row r="145" ht="12.75" customHeight="1" x14ac:dyDescent="0.25"/>
    <row r="146" ht="11.1" customHeight="1" x14ac:dyDescent="0.25"/>
    <row r="147" ht="10.7" customHeight="1" x14ac:dyDescent="0.25"/>
    <row r="148" ht="14.1" customHeight="1" x14ac:dyDescent="0.25"/>
  </sheetData>
  <mergeCells count="10">
    <mergeCell ref="B115:C115"/>
    <mergeCell ref="B116:C116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2021-09-24T03:29:24Z</cp:lastPrinted>
  <dcterms:created xsi:type="dcterms:W3CDTF">1998-09-21T15:00:50Z</dcterms:created>
  <dcterms:modified xsi:type="dcterms:W3CDTF">2021-09-24T03:29:27Z</dcterms:modified>
  <dc:language>zh-TW</dc:language>
</cp:coreProperties>
</file>