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佳盈\新聞稿\11008\中央銀行110年8月31日發布新聞稿第157號(110年7月銀行衍生性金融商品交易量統計)\"/>
    </mc:Choice>
  </mc:AlternateContent>
  <bookViews>
    <workbookView xWindow="0" yWindow="0" windowWidth="28800" windowHeight="11595"/>
  </bookViews>
  <sheets>
    <sheet name="附表1" sheetId="1" r:id="rId1"/>
    <sheet name="附表2" sheetId="2" r:id="rId2"/>
  </sheets>
  <definedNames>
    <definedName name="_xlnm.Print_Area" localSheetId="0">附表1!$A$1:$E$64</definedName>
    <definedName name="_xlnm.Print_Area" localSheetId="1">附表2!$A$1:$G$50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2" l="1"/>
  <c r="G46" i="2" s="1"/>
  <c r="F45" i="2"/>
  <c r="F44" i="2"/>
  <c r="F43" i="2"/>
  <c r="G42" i="2"/>
  <c r="F42" i="2"/>
  <c r="F41" i="2"/>
  <c r="G41" i="2" s="1"/>
  <c r="F40" i="2"/>
  <c r="F39" i="2"/>
  <c r="F38" i="2"/>
  <c r="G37" i="2"/>
  <c r="F37" i="2"/>
  <c r="H36" i="2"/>
  <c r="F36" i="2"/>
  <c r="G36" i="2" s="1"/>
  <c r="F35" i="2"/>
  <c r="G35" i="2" s="1"/>
  <c r="H34" i="2"/>
  <c r="F34" i="2"/>
  <c r="G34" i="2" s="1"/>
  <c r="F33" i="2"/>
  <c r="G33" i="2" s="1"/>
  <c r="F32" i="2"/>
  <c r="G32" i="2" s="1"/>
  <c r="F31" i="2"/>
  <c r="G31" i="2" s="1"/>
  <c r="H30" i="2"/>
  <c r="F30" i="2"/>
  <c r="G30" i="2" s="1"/>
  <c r="F29" i="2"/>
  <c r="F28" i="2"/>
  <c r="G27" i="2"/>
  <c r="F27" i="2"/>
  <c r="F26" i="2"/>
  <c r="G26" i="2" s="1"/>
  <c r="H25" i="2"/>
  <c r="F25" i="2"/>
  <c r="G25" i="2" s="1"/>
  <c r="F24" i="2"/>
  <c r="G24" i="2" s="1"/>
  <c r="F23" i="2"/>
  <c r="G23" i="2" s="1"/>
  <c r="F22" i="2"/>
  <c r="G22" i="2" s="1"/>
  <c r="G21" i="2"/>
  <c r="F21" i="2"/>
  <c r="H20" i="2"/>
  <c r="F20" i="2"/>
  <c r="G20" i="2" s="1"/>
  <c r="F19" i="2"/>
  <c r="G19" i="2" s="1"/>
  <c r="H18" i="2"/>
  <c r="F18" i="2"/>
  <c r="G18" i="2" s="1"/>
  <c r="F17" i="2"/>
  <c r="F16" i="2"/>
  <c r="F15" i="2"/>
  <c r="G15" i="2" s="1"/>
  <c r="F14" i="2"/>
  <c r="G14" i="2" s="1"/>
  <c r="H13" i="2"/>
  <c r="F13" i="2"/>
  <c r="G13" i="2" s="1"/>
  <c r="F12" i="2"/>
  <c r="G12" i="2" s="1"/>
  <c r="F11" i="2"/>
  <c r="G11" i="2" s="1"/>
  <c r="F10" i="2"/>
  <c r="G10" i="2" s="1"/>
  <c r="F9" i="2"/>
  <c r="H8" i="2"/>
  <c r="F8" i="2"/>
  <c r="G8" i="2" s="1"/>
  <c r="H7" i="2"/>
  <c r="F7" i="2"/>
  <c r="G7" i="2" s="1"/>
  <c r="D62" i="1"/>
  <c r="D63" i="1" s="1"/>
  <c r="E58" i="1"/>
  <c r="D59" i="1" s="1"/>
  <c r="D58" i="1"/>
  <c r="C58" i="1"/>
  <c r="C62" i="1" s="1"/>
  <c r="C63" i="1" s="1"/>
  <c r="E62" i="1" l="1"/>
  <c r="E63" i="1" s="1"/>
  <c r="C59" i="1"/>
</calcChain>
</file>

<file path=xl/sharedStrings.xml><?xml version="1.0" encoding="utf-8"?>
<sst xmlns="http://schemas.openxmlformats.org/spreadsheetml/2006/main" count="119" uniqueCount="81">
  <si>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5" type="noConversion"/>
  </si>
  <si>
    <t>商  品  種  類  別</t>
    <phoneticPr fontId="5" type="noConversion"/>
  </si>
  <si>
    <r>
      <t>110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7</t>
    </r>
    <r>
      <rPr>
        <sz val="14"/>
        <rFont val="標楷體"/>
        <family val="4"/>
        <charset val="136"/>
      </rPr>
      <t>月</t>
    </r>
    <phoneticPr fontId="4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</si>
  <si>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5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</si>
  <si>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5" type="noConversion"/>
  </si>
  <si>
    <r>
      <rPr>
        <sz val="14"/>
        <rFont val="標楷體"/>
        <family val="4"/>
        <charset val="136"/>
      </rPr>
      <t>本國銀行及外國與大陸地區銀行在台分行</t>
    </r>
    <phoneticPr fontId="5" type="noConversion"/>
  </si>
  <si>
    <r>
      <rPr>
        <sz val="12"/>
        <rFont val="標楷體"/>
        <family val="4"/>
        <charset val="136"/>
      </rPr>
      <t>涉及新臺幣交易</t>
    </r>
    <phoneticPr fontId="5" type="noConversion"/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</si>
  <si>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</si>
  <si>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</si>
  <si>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比重</t>
    </r>
    <phoneticPr fontId="5" type="noConversion"/>
  </si>
  <si>
    <r>
      <rPr>
        <b/>
        <sz val="13"/>
        <rFont val="標楷體"/>
        <family val="4"/>
        <charset val="136"/>
      </rPr>
      <t>一、利率有關契約</t>
    </r>
    <r>
      <rPr>
        <sz val="10"/>
        <rFont val="Times New Roman"/>
        <family val="1"/>
      </rPr>
      <t>(Interest Rate Contracts)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</si>
  <si>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</si>
  <si>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</si>
  <si>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</si>
  <si>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</si>
  <si>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</si>
  <si>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</si>
  <si>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</si>
  <si>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</si>
  <si>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</si>
  <si>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5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</si>
  <si>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</si>
  <si>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</si>
  <si>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</si>
  <si>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</si>
  <si>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</si>
  <si>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</si>
  <si>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</si>
  <si>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</si>
  <si>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5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</si>
  <si>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5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</si>
  <si>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5" type="noConversion"/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</si>
  <si>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</si>
  <si>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</si>
  <si>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</si>
  <si>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</si>
  <si>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</si>
  <si>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</si>
  <si>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5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</si>
  <si>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</si>
  <si>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</si>
  <si>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</si>
  <si>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</si>
  <si>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5" type="noConversion"/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</si>
  <si>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5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</si>
  <si>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5" type="noConversion"/>
  </si>
  <si>
    <r>
      <rPr>
        <sz val="14"/>
        <rFont val="標楷體"/>
        <family val="4"/>
        <charset val="136"/>
      </rPr>
      <t>涉及新臺幣交易</t>
    </r>
    <phoneticPr fontId="5" type="noConversion"/>
  </si>
  <si>
    <r>
      <rPr>
        <sz val="14"/>
        <rFont val="標楷體"/>
        <family val="4"/>
        <charset val="136"/>
      </rPr>
      <t>純外幣交易</t>
    </r>
    <phoneticPr fontId="5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</si>
  <si>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</si>
  <si>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t>110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7</t>
    </r>
    <r>
      <rPr>
        <b/>
        <sz val="18"/>
        <rFont val="標楷體"/>
        <family val="4"/>
        <charset val="136"/>
      </rPr>
      <t>月</t>
    </r>
    <phoneticPr fontId="5" type="noConversion"/>
  </si>
  <si>
    <t>金  額</t>
    <phoneticPr fontId="4" type="noConversion"/>
  </si>
  <si>
    <t>比  重</t>
    <phoneticPr fontId="4" type="noConversion"/>
  </si>
  <si>
    <r>
      <t>110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6</t>
    </r>
    <r>
      <rPr>
        <b/>
        <sz val="18"/>
        <rFont val="標楷體"/>
        <family val="4"/>
        <charset val="136"/>
      </rPr>
      <t>月</t>
    </r>
    <phoneticPr fontId="5" type="noConversion"/>
  </si>
  <si>
    <r>
      <rPr>
        <b/>
        <sz val="18"/>
        <rFont val="標楷體"/>
        <family val="4"/>
        <charset val="136"/>
      </rPr>
      <t>比較增減</t>
    </r>
    <phoneticPr fontId="5" type="noConversion"/>
  </si>
  <si>
    <t>差  額</t>
    <phoneticPr fontId="4" type="noConversion"/>
  </si>
  <si>
    <t>變動率</t>
    <phoneticPr fontId="4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</si>
  <si>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</t>
    </r>
    <r>
      <rPr>
        <b/>
        <sz val="22"/>
        <rFont val="標楷體"/>
        <family val="4"/>
        <charset val="136"/>
      </rPr>
      <t>銀行衍生性金融商品交易量比較表</t>
    </r>
    <phoneticPr fontId="5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</si>
  <si>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</si>
  <si>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r>
      <t>110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7</t>
    </r>
    <r>
      <rPr>
        <sz val="14"/>
        <rFont val="標楷體"/>
        <family val="4"/>
        <charset val="136"/>
      </rPr>
      <t>月</t>
    </r>
    <phoneticPr fontId="5" type="noConversion"/>
  </si>
  <si>
    <r>
      <t>110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6</t>
    </r>
    <r>
      <rPr>
        <sz val="14"/>
        <rFont val="標楷體"/>
        <family val="4"/>
        <charset val="136"/>
      </rPr>
      <t>月</t>
    </r>
    <phoneticPr fontId="5" type="noConversion"/>
  </si>
  <si>
    <t>比較增減</t>
  </si>
  <si>
    <r>
      <rPr>
        <sz val="12"/>
        <rFont val="標楷體"/>
        <family val="4"/>
        <charset val="136"/>
      </rPr>
      <t>合計</t>
    </r>
    <phoneticPr fontId="5" type="noConversion"/>
  </si>
  <si>
    <t>差  額</t>
  </si>
  <si>
    <r>
      <rPr>
        <sz val="12"/>
        <rFont val="標楷體"/>
        <family val="4"/>
        <charset val="136"/>
      </rPr>
      <t>變動率</t>
    </r>
    <phoneticPr fontId="5" type="noConversion"/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</si>
  <si>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</si>
  <si>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</si>
  <si>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1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</si>
  <si>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31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</si>
  <si>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1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</si>
  <si>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31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</si>
  <si>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</si>
  <si>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</si>
  <si>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</si>
  <si>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</si>
  <si>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</si>
  <si>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</si>
  <si>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</si>
  <si>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</si>
  <si>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</si>
  <si>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5" type="noConversion"/>
  </si>
  <si>
    <t>註：包括國內總分支機構及國際金融業務分行資料，不含海外分行及子行；本表已剔除銀行間交易重複計算部分。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</si>
</sst>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_(* #,##0_);_(* \(#,##0\);_(* &quot;-&quot;_);_(@_)"/>
    <numFmt numFmtId="177" formatCode="0.00_);\(0.00\)"/>
    <numFmt numFmtId="178" formatCode="0.00_ "/>
    <numFmt numFmtId="179" formatCode="#,##0_ "/>
    <numFmt numFmtId="180" formatCode="0.00_);[Red]\(0.00\)"/>
    <numFmt numFmtId="181" formatCode="_(* #,##0_);_(* \-#,##0_);_(* &quot;-&quot;_);_(@_)"/>
    <numFmt numFmtId="182" formatCode="#,##0.00_ "/>
  </numFmts>
  <fonts count="34">
    <font>
      <sz val="12"/>
      <name val="Heiti TC"/>
      <family val="2"/>
    </font>
    <font>
      <sz val="12"/>
      <name val="Heiti TC"/>
      <family val="2"/>
    </font>
    <font>
      <b/>
      <sz val="22"/>
      <name val="Times New Roman"/>
      <family val="1"/>
    </font>
    <font>
      <b/>
      <sz val="22"/>
      <name val="標楷體"/>
      <family val="4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標楷體"/>
      <family val="4"/>
      <charset val="136"/>
    </font>
    <font>
      <sz val="13"/>
      <name val="Times New Roman"/>
      <family val="1"/>
    </font>
    <font>
      <sz val="13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b/>
      <sz val="13"/>
      <name val="Times New Roman"/>
      <family val="1"/>
    </font>
    <font>
      <b/>
      <sz val="13"/>
      <name val="標楷體"/>
      <family val="4"/>
      <charset val="136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9"/>
      <name val="Times New Roman"/>
      <family val="1"/>
    </font>
    <font>
      <b/>
      <u/>
      <sz val="20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8"/>
      <name val="標楷體"/>
      <family val="4"/>
      <charset val="136"/>
    </font>
    <font>
      <sz val="16"/>
      <name val="Times New Roman"/>
      <family val="1"/>
    </font>
    <font>
      <sz val="18"/>
      <name val="Times New Roman"/>
      <family val="1"/>
    </font>
    <font>
      <sz val="16"/>
      <name val="標楷體"/>
      <family val="4"/>
      <charset val="136"/>
    </font>
    <font>
      <sz val="9"/>
      <name val="Heiti TC"/>
      <family val="2"/>
    </font>
    <font>
      <b/>
      <sz val="12"/>
      <color rgb="FFFF0000"/>
      <name val="標楷體"/>
      <family val="4"/>
      <charset val="136"/>
    </font>
    <font>
      <sz val="12"/>
      <color rgb="FFFF00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rgb="FFFF0000"/>
      </bottom>
      <diagonal/>
    </border>
  </borders>
  <cellStyleXfs count="4">
    <xf numFmtId="0" fontId="0" fillId="0" borderId="0"/>
    <xf numFmtId="9" fontId="1" fillId="0" borderId="0" applyBorder="0" applyAlignment="0" applyProtection="0"/>
    <xf numFmtId="0" fontId="9" fillId="0" borderId="0"/>
    <xf numFmtId="0" fontId="33" fillId="0" borderId="37" applyAlignment="0" applyProtection="0"/>
  </cellStyleXfs>
  <cellXfs count="160">
    <xf numFmtId="0" fontId="0" fillId="0" borderId="0" xfId="0"/>
    <xf numFmtId="0" fontId="7" fillId="0" borderId="0" xfId="0" applyFont="1" applyFill="1"/>
    <xf numFmtId="0" fontId="9" fillId="0" borderId="0" xfId="0" applyFont="1" applyFill="1" applyAlignment="1">
      <alignment horizontal="left" vertical="center"/>
    </xf>
    <xf numFmtId="176" fontId="9" fillId="0" borderId="0" xfId="0" applyNumberFormat="1" applyFont="1" applyFill="1"/>
    <xf numFmtId="176" fontId="7" fillId="0" borderId="0" xfId="0" applyNumberFormat="1" applyFont="1" applyFill="1"/>
    <xf numFmtId="0" fontId="14" fillId="0" borderId="4" xfId="0" applyFont="1" applyFill="1" applyBorder="1" applyAlignment="1">
      <alignment horizontal="center" vertical="center" shrinkToFit="1"/>
    </xf>
    <xf numFmtId="49" fontId="10" fillId="0" borderId="5" xfId="2" applyNumberFormat="1" applyFont="1" applyFill="1" applyBorder="1" applyAlignment="1" applyProtection="1">
      <alignment horizontal="centerContinuous" vertical="center" wrapText="1"/>
      <protection hidden="1"/>
    </xf>
    <xf numFmtId="176" fontId="9" fillId="0" borderId="5" xfId="0" applyNumberFormat="1" applyFont="1" applyFill="1" applyBorder="1" applyAlignment="1">
      <alignment horizontal="centerContinuous" vertical="center" wrapText="1"/>
    </xf>
    <xf numFmtId="176" fontId="9" fillId="0" borderId="6" xfId="0" applyNumberFormat="1" applyFont="1" applyFill="1" applyBorder="1" applyAlignment="1">
      <alignment horizontal="centerContinuous" vertical="center" wrapText="1"/>
    </xf>
    <xf numFmtId="10" fontId="9" fillId="0" borderId="7" xfId="1" applyNumberFormat="1" applyFont="1" applyFill="1" applyBorder="1" applyAlignment="1">
      <alignment horizontal="centerContinuous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shrinkToFit="1"/>
    </xf>
    <xf numFmtId="49" fontId="9" fillId="0" borderId="2" xfId="2" applyNumberFormat="1" applyFont="1" applyFill="1" applyBorder="1" applyAlignment="1" applyProtection="1">
      <alignment horizontal="center" vertical="center" shrinkToFit="1"/>
      <protection hidden="1"/>
    </xf>
    <xf numFmtId="49" fontId="9" fillId="0" borderId="2" xfId="2" applyNumberFormat="1" applyFont="1" applyFill="1" applyBorder="1" applyAlignment="1" applyProtection="1">
      <alignment horizontal="center" vertical="center"/>
      <protection hidden="1"/>
    </xf>
    <xf numFmtId="49" fontId="9" fillId="0" borderId="1" xfId="1" applyNumberFormat="1" applyFont="1" applyFill="1" applyBorder="1" applyAlignment="1" applyProtection="1">
      <alignment horizontal="center" vertical="center"/>
      <protection hidden="1"/>
    </xf>
    <xf numFmtId="0" fontId="16" fillId="0" borderId="9" xfId="2" applyFont="1" applyFill="1" applyBorder="1" applyAlignment="1" applyProtection="1">
      <alignment horizontal="left" vertical="center"/>
      <protection hidden="1"/>
    </xf>
    <xf numFmtId="176" fontId="19" fillId="0" borderId="10" xfId="0" applyNumberFormat="1" applyFont="1" applyFill="1" applyBorder="1" applyAlignment="1" applyProtection="1">
      <alignment horizontal="right" vertical="center"/>
      <protection locked="0"/>
    </xf>
    <xf numFmtId="176" fontId="19" fillId="0" borderId="11" xfId="0" applyNumberFormat="1" applyFont="1" applyFill="1" applyBorder="1" applyAlignment="1" applyProtection="1">
      <alignment horizontal="right" vertical="center"/>
      <protection locked="0"/>
    </xf>
    <xf numFmtId="176" fontId="19" fillId="0" borderId="12" xfId="0" applyNumberFormat="1" applyFont="1" applyFill="1" applyBorder="1" applyAlignment="1" applyProtection="1">
      <alignment horizontal="right" vertical="center"/>
      <protection locked="0"/>
    </xf>
    <xf numFmtId="177" fontId="19" fillId="0" borderId="13" xfId="1" applyNumberFormat="1" applyFont="1" applyFill="1" applyBorder="1" applyAlignment="1" applyProtection="1">
      <alignment horizontal="right" vertical="center"/>
      <protection locked="0"/>
    </xf>
    <xf numFmtId="0" fontId="9" fillId="0" borderId="14" xfId="2" applyFont="1" applyFill="1" applyBorder="1" applyAlignment="1" applyProtection="1">
      <alignment horizontal="left" vertical="center"/>
      <protection hidden="1"/>
    </xf>
    <xf numFmtId="176" fontId="10" fillId="0" borderId="15" xfId="0" applyNumberFormat="1" applyFont="1" applyFill="1" applyBorder="1" applyAlignment="1" applyProtection="1">
      <alignment horizontal="right" vertical="center"/>
      <protection locked="0"/>
    </xf>
    <xf numFmtId="177" fontId="10" fillId="0" borderId="16" xfId="1" applyNumberFormat="1" applyFont="1" applyFill="1" applyBorder="1" applyAlignment="1" applyProtection="1">
      <alignment horizontal="right" vertical="center"/>
      <protection locked="0"/>
    </xf>
    <xf numFmtId="177" fontId="10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Fill="1" applyBorder="1" applyAlignment="1" applyProtection="1">
      <alignment horizontal="left" vertical="center"/>
      <protection hidden="1"/>
    </xf>
    <xf numFmtId="176" fontId="10" fillId="0" borderId="19" xfId="0" applyNumberFormat="1" applyFont="1" applyFill="1" applyBorder="1" applyAlignment="1" applyProtection="1">
      <alignment horizontal="right" vertical="center"/>
      <protection locked="0"/>
    </xf>
    <xf numFmtId="0" fontId="21" fillId="0" borderId="9" xfId="2" applyFont="1" applyFill="1" applyBorder="1" applyAlignment="1" applyProtection="1">
      <alignment horizontal="left" vertical="center"/>
      <protection hidden="1"/>
    </xf>
    <xf numFmtId="0" fontId="9" fillId="0" borderId="20" xfId="2" applyFont="1" applyFill="1" applyBorder="1" applyAlignment="1" applyProtection="1">
      <alignment horizontal="left" vertical="center"/>
      <protection hidden="1"/>
    </xf>
    <xf numFmtId="0" fontId="9" fillId="0" borderId="20" xfId="2" applyFont="1" applyFill="1" applyBorder="1" applyAlignment="1" applyProtection="1">
      <alignment horizontal="left" vertical="center" shrinkToFit="1"/>
      <protection hidden="1"/>
    </xf>
    <xf numFmtId="0" fontId="19" fillId="0" borderId="9" xfId="2" applyFont="1" applyFill="1" applyBorder="1" applyAlignment="1" applyProtection="1">
      <alignment horizontal="center" vertical="center" shrinkToFit="1"/>
      <protection hidden="1"/>
    </xf>
    <xf numFmtId="0" fontId="21" fillId="0" borderId="9" xfId="2" applyFont="1" applyFill="1" applyBorder="1" applyAlignment="1" applyProtection="1">
      <alignment horizontal="left" vertical="center" shrinkToFit="1"/>
      <protection hidden="1"/>
    </xf>
    <xf numFmtId="0" fontId="9" fillId="0" borderId="21" xfId="2" applyFont="1" applyFill="1" applyBorder="1" applyAlignment="1" applyProtection="1">
      <alignment horizontal="left" vertical="center" shrinkToFit="1"/>
      <protection hidden="1"/>
    </xf>
    <xf numFmtId="41" fontId="10" fillId="0" borderId="17" xfId="1" applyNumberFormat="1" applyFont="1" applyFill="1" applyBorder="1" applyAlignment="1" applyProtection="1">
      <alignment horizontal="right" vertical="center"/>
      <protection locked="0"/>
    </xf>
    <xf numFmtId="176" fontId="10" fillId="0" borderId="12" xfId="0" applyNumberFormat="1" applyFont="1" applyFill="1" applyBorder="1" applyAlignment="1" applyProtection="1">
      <alignment horizontal="right" vertical="center"/>
      <protection locked="0"/>
    </xf>
    <xf numFmtId="41" fontId="19" fillId="0" borderId="13" xfId="1" applyNumberFormat="1" applyFont="1" applyFill="1" applyBorder="1" applyAlignment="1" applyProtection="1">
      <alignment horizontal="right" vertical="center"/>
      <protection locked="0"/>
    </xf>
    <xf numFmtId="0" fontId="9" fillId="0" borderId="14" xfId="2" applyFont="1" applyFill="1" applyBorder="1" applyAlignment="1" applyProtection="1">
      <alignment horizontal="left" vertical="center" shrinkToFit="1"/>
      <protection hidden="1"/>
    </xf>
    <xf numFmtId="176" fontId="10" fillId="0" borderId="22" xfId="0" applyNumberFormat="1" applyFont="1" applyFill="1" applyBorder="1" applyAlignment="1" applyProtection="1">
      <alignment horizontal="right" vertical="center"/>
      <protection locked="0"/>
    </xf>
    <xf numFmtId="0" fontId="9" fillId="0" borderId="23" xfId="2" applyFont="1" applyFill="1" applyBorder="1" applyAlignment="1" applyProtection="1">
      <alignment horizontal="left" vertical="center" shrinkToFit="1"/>
      <protection hidden="1"/>
    </xf>
    <xf numFmtId="176" fontId="10" fillId="0" borderId="24" xfId="0" applyNumberFormat="1" applyFont="1" applyFill="1" applyBorder="1" applyAlignment="1" applyProtection="1">
      <alignment horizontal="right" vertical="center"/>
      <protection locked="0"/>
    </xf>
    <xf numFmtId="176" fontId="9" fillId="0" borderId="0" xfId="2" applyNumberFormat="1" applyFont="1" applyFill="1" applyProtection="1">
      <protection hidden="1"/>
    </xf>
    <xf numFmtId="10" fontId="9" fillId="0" borderId="0" xfId="1" applyNumberFormat="1" applyFont="1" applyFill="1" applyAlignment="1" applyProtection="1">
      <protection hidden="1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24" fillId="0" borderId="0" xfId="0" applyFont="1" applyFill="1" applyAlignment="1">
      <alignment vertical="center"/>
    </xf>
    <xf numFmtId="49" fontId="10" fillId="0" borderId="26" xfId="2" applyNumberFormat="1" applyFont="1" applyFill="1" applyBorder="1" applyAlignment="1" applyProtection="1">
      <alignment horizontal="center" vertical="center" shrinkToFit="1"/>
      <protection hidden="1"/>
    </xf>
    <xf numFmtId="49" fontId="10" fillId="0" borderId="5" xfId="2" applyNumberFormat="1" applyFont="1" applyFill="1" applyBorder="1" applyAlignment="1" applyProtection="1">
      <alignment horizontal="center" vertical="center"/>
      <protection hidden="1"/>
    </xf>
    <xf numFmtId="49" fontId="10" fillId="0" borderId="16" xfId="2" applyNumberFormat="1" applyFont="1" applyFill="1" applyBorder="1" applyAlignment="1" applyProtection="1">
      <alignment horizontal="center" vertical="center"/>
      <protection hidden="1"/>
    </xf>
    <xf numFmtId="176" fontId="27" fillId="0" borderId="15" xfId="0" applyNumberFormat="1" applyFont="1" applyFill="1" applyBorder="1" applyAlignment="1">
      <alignment horizontal="center" vertical="center"/>
    </xf>
    <xf numFmtId="176" fontId="28" fillId="0" borderId="22" xfId="0" applyNumberFormat="1" applyFont="1" applyFill="1" applyBorder="1" applyProtection="1"/>
    <xf numFmtId="176" fontId="28" fillId="0" borderId="17" xfId="0" applyNumberFormat="1" applyFont="1" applyFill="1" applyBorder="1" applyProtection="1"/>
    <xf numFmtId="178" fontId="28" fillId="0" borderId="22" xfId="0" applyNumberFormat="1" applyFont="1" applyFill="1" applyBorder="1" applyProtection="1"/>
    <xf numFmtId="178" fontId="28" fillId="0" borderId="17" xfId="0" applyNumberFormat="1" applyFont="1" applyFill="1" applyBorder="1" applyProtection="1"/>
    <xf numFmtId="176" fontId="27" fillId="0" borderId="19" xfId="0" applyNumberFormat="1" applyFont="1" applyFill="1" applyBorder="1" applyAlignment="1">
      <alignment horizontal="center" vertical="center"/>
    </xf>
    <xf numFmtId="0" fontId="27" fillId="0" borderId="22" xfId="0" applyFont="1" applyFill="1" applyBorder="1" applyAlignment="1" applyProtection="1">
      <alignment horizontal="center" vertical="center"/>
    </xf>
    <xf numFmtId="179" fontId="28" fillId="0" borderId="22" xfId="0" applyNumberFormat="1" applyFont="1" applyFill="1" applyBorder="1" applyProtection="1"/>
    <xf numFmtId="179" fontId="28" fillId="0" borderId="17" xfId="0" applyNumberFormat="1" applyFont="1" applyFill="1" applyBorder="1" applyProtection="1"/>
    <xf numFmtId="0" fontId="27" fillId="0" borderId="24" xfId="0" applyFont="1" applyFill="1" applyBorder="1" applyAlignment="1" applyProtection="1">
      <alignment horizontal="center" vertical="center"/>
    </xf>
    <xf numFmtId="178" fontId="28" fillId="0" borderId="24" xfId="0" applyNumberFormat="1" applyFont="1" applyFill="1" applyBorder="1" applyProtection="1"/>
    <xf numFmtId="178" fontId="28" fillId="0" borderId="1" xfId="0" applyNumberFormat="1" applyFont="1" applyFill="1" applyBorder="1" applyProtection="1"/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15" fillId="0" borderId="0" xfId="0" applyFont="1" applyFill="1" applyBorder="1" applyAlignment="1" applyProtection="1">
      <alignment horizontal="left" vertical="center"/>
    </xf>
    <xf numFmtId="179" fontId="11" fillId="0" borderId="0" xfId="0" applyNumberFormat="1" applyFont="1" applyFill="1" applyBorder="1" applyProtection="1"/>
    <xf numFmtId="10" fontId="11" fillId="0" borderId="0" xfId="1" applyNumberFormat="1" applyFont="1" applyFill="1" applyBorder="1" applyProtection="1"/>
    <xf numFmtId="0" fontId="7" fillId="0" borderId="0" xfId="0" applyFont="1" applyFill="1" applyAlignment="1">
      <alignment horizontal="left" vertical="center"/>
    </xf>
    <xf numFmtId="10" fontId="7" fillId="0" borderId="0" xfId="1" applyNumberFormat="1" applyFont="1" applyFill="1"/>
    <xf numFmtId="0" fontId="7" fillId="0" borderId="0" xfId="0" applyFont="1" applyProtection="1"/>
    <xf numFmtId="0" fontId="7" fillId="0" borderId="0" xfId="0" applyFont="1" applyAlignment="1" applyProtection="1">
      <alignment horizontal="centerContinuous" vertical="center"/>
    </xf>
    <xf numFmtId="176" fontId="7" fillId="0" borderId="0" xfId="0" applyNumberFormat="1" applyFont="1" applyAlignment="1" applyProtection="1">
      <alignment horizontal="centerContinuous"/>
    </xf>
    <xf numFmtId="176" fontId="6" fillId="0" borderId="0" xfId="0" applyNumberFormat="1" applyFont="1" applyAlignment="1" applyProtection="1">
      <alignment horizontal="centerContinuous"/>
    </xf>
    <xf numFmtId="180" fontId="6" fillId="0" borderId="0" xfId="1" applyNumberFormat="1" applyFont="1" applyAlignment="1" applyProtection="1">
      <alignment horizontal="centerContinuous"/>
    </xf>
    <xf numFmtId="181" fontId="7" fillId="0" borderId="0" xfId="0" applyNumberFormat="1" applyFont="1" applyProtection="1"/>
    <xf numFmtId="0" fontId="7" fillId="0" borderId="0" xfId="0" applyFont="1" applyAlignment="1" applyProtection="1">
      <alignment horizontal="left" vertical="center"/>
    </xf>
    <xf numFmtId="176" fontId="7" fillId="0" borderId="0" xfId="0" applyNumberFormat="1" applyFont="1" applyProtection="1"/>
    <xf numFmtId="176" fontId="6" fillId="0" borderId="0" xfId="0" applyNumberFormat="1" applyFont="1" applyProtection="1"/>
    <xf numFmtId="180" fontId="6" fillId="0" borderId="0" xfId="0" applyNumberFormat="1" applyFont="1" applyProtection="1"/>
    <xf numFmtId="0" fontId="28" fillId="0" borderId="4" xfId="0" applyFont="1" applyBorder="1" applyAlignment="1" applyProtection="1">
      <alignment horizontal="center" vertical="center" shrinkToFit="1"/>
    </xf>
    <xf numFmtId="181" fontId="11" fillId="0" borderId="25" xfId="0" applyNumberFormat="1" applyFont="1" applyBorder="1" applyAlignment="1" applyProtection="1">
      <alignment horizontal="centerContinuous" vertical="center" wrapText="1"/>
    </xf>
    <xf numFmtId="0" fontId="7" fillId="0" borderId="16" xfId="0" applyFont="1" applyBorder="1" applyAlignment="1" applyProtection="1">
      <alignment horizontal="centerContinuous" vertical="center" wrapText="1"/>
    </xf>
    <xf numFmtId="0" fontId="7" fillId="0" borderId="0" xfId="0" applyFont="1" applyAlignment="1" applyProtection="1">
      <alignment horizontal="center" vertical="center" wrapText="1"/>
    </xf>
    <xf numFmtId="0" fontId="9" fillId="0" borderId="21" xfId="0" applyFont="1" applyBorder="1" applyAlignment="1" applyProtection="1">
      <alignment shrinkToFit="1"/>
    </xf>
    <xf numFmtId="49" fontId="9" fillId="0" borderId="27" xfId="2" applyNumberFormat="1" applyFont="1" applyFill="1" applyBorder="1" applyAlignment="1" applyProtection="1">
      <alignment horizontal="center" vertical="center"/>
      <protection hidden="1"/>
    </xf>
    <xf numFmtId="49" fontId="9" fillId="0" borderId="31" xfId="2" applyNumberFormat="1" applyFont="1" applyBorder="1" applyAlignment="1" applyProtection="1">
      <alignment horizontal="center" vertical="center"/>
      <protection hidden="1"/>
    </xf>
    <xf numFmtId="180" fontId="9" fillId="0" borderId="31" xfId="2" applyNumberFormat="1" applyFont="1" applyBorder="1" applyAlignment="1" applyProtection="1">
      <alignment horizontal="center" vertical="center"/>
      <protection hidden="1"/>
    </xf>
    <xf numFmtId="181" fontId="7" fillId="0" borderId="27" xfId="2" applyNumberFormat="1" applyFont="1" applyBorder="1" applyAlignment="1" applyProtection="1">
      <alignment horizontal="center" vertical="center"/>
      <protection hidden="1"/>
    </xf>
    <xf numFmtId="49" fontId="9" fillId="0" borderId="31" xfId="1" applyNumberFormat="1" applyFont="1" applyBorder="1" applyAlignment="1" applyProtection="1">
      <alignment horizontal="center" vertical="center"/>
      <protection hidden="1"/>
    </xf>
    <xf numFmtId="0" fontId="21" fillId="0" borderId="9" xfId="2" applyFont="1" applyBorder="1" applyAlignment="1" applyProtection="1">
      <alignment horizontal="left" vertical="center"/>
      <protection hidden="1"/>
    </xf>
    <xf numFmtId="176" fontId="21" fillId="0" borderId="10" xfId="0" applyNumberFormat="1" applyFont="1" applyBorder="1" applyAlignment="1" applyProtection="1">
      <alignment horizontal="right" vertical="center"/>
      <protection locked="0"/>
    </xf>
    <xf numFmtId="177" fontId="21" fillId="0" borderId="13" xfId="1" applyNumberFormat="1" applyFont="1" applyBorder="1" applyAlignment="1" applyProtection="1">
      <alignment horizontal="right" vertical="center"/>
      <protection locked="0"/>
    </xf>
    <xf numFmtId="181" fontId="21" fillId="0" borderId="10" xfId="0" applyNumberFormat="1" applyFont="1" applyBorder="1" applyAlignment="1" applyProtection="1">
      <alignment horizontal="right" vertical="center"/>
    </xf>
    <xf numFmtId="178" fontId="21" fillId="0" borderId="13" xfId="1" applyNumberFormat="1" applyFont="1" applyBorder="1" applyAlignment="1" applyProtection="1">
      <alignment horizontal="right" vertical="center"/>
      <protection locked="0"/>
    </xf>
    <xf numFmtId="177" fontId="6" fillId="0" borderId="0" xfId="0" applyNumberFormat="1" applyFont="1" applyAlignment="1" applyProtection="1">
      <alignment horizontal="center" vertical="center" wrapText="1"/>
    </xf>
    <xf numFmtId="176" fontId="6" fillId="0" borderId="0" xfId="0" applyNumberFormat="1" applyFont="1" applyAlignment="1" applyProtection="1">
      <alignment horizontal="center" vertical="center" wrapText="1"/>
    </xf>
    <xf numFmtId="176" fontId="7" fillId="0" borderId="0" xfId="0" applyNumberFormat="1" applyFont="1" applyAlignment="1" applyProtection="1">
      <alignment horizontal="center" vertical="center" wrapText="1"/>
    </xf>
    <xf numFmtId="0" fontId="7" fillId="0" borderId="0" xfId="0" applyNumberFormat="1" applyFont="1" applyAlignment="1" applyProtection="1">
      <alignment horizontal="center" vertical="center" wrapText="1"/>
    </xf>
    <xf numFmtId="0" fontId="9" fillId="0" borderId="20" xfId="2" applyFont="1" applyBorder="1" applyAlignment="1" applyProtection="1">
      <alignment horizontal="left" vertical="center"/>
      <protection hidden="1"/>
    </xf>
    <xf numFmtId="176" fontId="9" fillId="0" borderId="30" xfId="0" applyNumberFormat="1" applyFont="1" applyBorder="1" applyAlignment="1" applyProtection="1">
      <alignment horizontal="right" vertical="center"/>
      <protection locked="0"/>
    </xf>
    <xf numFmtId="177" fontId="9" fillId="0" borderId="32" xfId="1" applyNumberFormat="1" applyFont="1" applyBorder="1" applyAlignment="1" applyProtection="1">
      <alignment horizontal="right" vertical="center"/>
      <protection locked="0"/>
    </xf>
    <xf numFmtId="181" fontId="9" fillId="0" borderId="28" xfId="0" applyNumberFormat="1" applyFont="1" applyBorder="1" applyAlignment="1" applyProtection="1">
      <alignment horizontal="right" vertical="center"/>
    </xf>
    <xf numFmtId="178" fontId="9" fillId="0" borderId="32" xfId="1" applyNumberFormat="1" applyFont="1" applyBorder="1" applyAlignment="1" applyProtection="1">
      <alignment horizontal="right" vertical="center"/>
      <protection locked="0"/>
    </xf>
    <xf numFmtId="0" fontId="9" fillId="0" borderId="14" xfId="2" applyFont="1" applyBorder="1" applyAlignment="1" applyProtection="1">
      <alignment horizontal="left" vertical="center"/>
      <protection hidden="1"/>
    </xf>
    <xf numFmtId="176" fontId="9" fillId="0" borderId="33" xfId="0" applyNumberFormat="1" applyFont="1" applyBorder="1" applyAlignment="1" applyProtection="1">
      <alignment horizontal="right" vertical="center"/>
      <protection locked="0"/>
    </xf>
    <xf numFmtId="41" fontId="9" fillId="0" borderId="17" xfId="1" applyNumberFormat="1" applyFont="1" applyBorder="1" applyAlignment="1" applyProtection="1">
      <alignment horizontal="right" vertical="center"/>
      <protection locked="0"/>
    </xf>
    <xf numFmtId="181" fontId="9" fillId="0" borderId="34" xfId="0" applyNumberFormat="1" applyFont="1" applyBorder="1" applyAlignment="1" applyProtection="1">
      <alignment horizontal="right" vertical="center"/>
    </xf>
    <xf numFmtId="181" fontId="9" fillId="0" borderId="17" xfId="0" applyNumberFormat="1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center" vertical="center" wrapText="1"/>
    </xf>
    <xf numFmtId="176" fontId="9" fillId="0" borderId="34" xfId="0" applyNumberFormat="1" applyFont="1" applyBorder="1" applyAlignment="1" applyProtection="1">
      <alignment horizontal="right" vertical="center"/>
      <protection locked="0"/>
    </xf>
    <xf numFmtId="177" fontId="9" fillId="0" borderId="17" xfId="1" applyNumberFormat="1" applyFont="1" applyBorder="1" applyAlignment="1" applyProtection="1">
      <alignment horizontal="right" vertical="center"/>
      <protection locked="0"/>
    </xf>
    <xf numFmtId="178" fontId="9" fillId="0" borderId="17" xfId="1" applyNumberFormat="1" applyFont="1" applyBorder="1" applyAlignment="1" applyProtection="1">
      <alignment horizontal="right" vertical="center"/>
      <protection locked="0"/>
    </xf>
    <xf numFmtId="182" fontId="9" fillId="0" borderId="17" xfId="1" applyNumberFormat="1" applyFont="1" applyBorder="1" applyAlignment="1" applyProtection="1">
      <alignment horizontal="right" vertical="center"/>
      <protection locked="0"/>
    </xf>
    <xf numFmtId="178" fontId="9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Border="1" applyAlignment="1" applyProtection="1">
      <alignment horizontal="left" vertical="center"/>
      <protection hidden="1"/>
    </xf>
    <xf numFmtId="176" fontId="9" fillId="0" borderId="35" xfId="0" applyNumberFormat="1" applyFont="1" applyBorder="1" applyAlignment="1" applyProtection="1">
      <alignment horizontal="right" vertical="center"/>
      <protection locked="0"/>
    </xf>
    <xf numFmtId="41" fontId="9" fillId="0" borderId="31" xfId="1" applyNumberFormat="1" applyFont="1" applyBorder="1" applyAlignment="1" applyProtection="1">
      <alignment horizontal="right" vertical="center"/>
      <protection locked="0"/>
    </xf>
    <xf numFmtId="181" fontId="9" fillId="0" borderId="27" xfId="0" applyNumberFormat="1" applyFont="1" applyBorder="1" applyAlignment="1" applyProtection="1">
      <alignment horizontal="right" vertical="center"/>
    </xf>
    <xf numFmtId="181" fontId="9" fillId="0" borderId="30" xfId="0" applyNumberFormat="1" applyFont="1" applyBorder="1" applyAlignment="1" applyProtection="1">
      <alignment horizontal="right" vertical="center"/>
    </xf>
    <xf numFmtId="181" fontId="7" fillId="0" borderId="0" xfId="0" applyNumberFormat="1" applyFont="1" applyAlignment="1" applyProtection="1">
      <alignment horizontal="center" vertical="center" wrapText="1"/>
    </xf>
    <xf numFmtId="176" fontId="9" fillId="0" borderId="27" xfId="0" applyNumberFormat="1" applyFont="1" applyBorder="1" applyAlignment="1" applyProtection="1">
      <alignment horizontal="right" vertical="center"/>
      <protection locked="0"/>
    </xf>
    <xf numFmtId="176" fontId="9" fillId="0" borderId="36" xfId="0" applyNumberFormat="1" applyFont="1" applyBorder="1" applyAlignment="1" applyProtection="1">
      <alignment horizontal="right" vertical="center"/>
      <protection locked="0"/>
    </xf>
    <xf numFmtId="177" fontId="9" fillId="0" borderId="31" xfId="1" applyNumberFormat="1" applyFont="1" applyBorder="1" applyAlignment="1" applyProtection="1">
      <alignment horizontal="right" vertical="center"/>
      <protection locked="0"/>
    </xf>
    <xf numFmtId="178" fontId="9" fillId="0" borderId="31" xfId="1" applyNumberFormat="1" applyFont="1" applyBorder="1" applyAlignment="1" applyProtection="1">
      <alignment horizontal="right" vertical="center"/>
      <protection locked="0"/>
    </xf>
    <xf numFmtId="0" fontId="21" fillId="0" borderId="9" xfId="2" applyFont="1" applyBorder="1" applyAlignment="1" applyProtection="1">
      <alignment horizontal="center" vertical="center"/>
      <protection hidden="1"/>
    </xf>
    <xf numFmtId="0" fontId="21" fillId="0" borderId="9" xfId="2" applyFont="1" applyBorder="1" applyAlignment="1" applyProtection="1">
      <alignment horizontal="left" vertical="center" shrinkToFit="1"/>
      <protection hidden="1"/>
    </xf>
    <xf numFmtId="0" fontId="32" fillId="0" borderId="0" xfId="0" applyFont="1" applyAlignment="1" applyProtection="1">
      <alignment horizontal="center" vertical="center" wrapText="1"/>
    </xf>
    <xf numFmtId="0" fontId="22" fillId="0" borderId="0" xfId="0" applyFont="1" applyAlignment="1" applyProtection="1">
      <alignment horizontal="center" vertical="center" wrapText="1"/>
    </xf>
    <xf numFmtId="0" fontId="9" fillId="0" borderId="21" xfId="2" applyFont="1" applyBorder="1" applyAlignment="1" applyProtection="1">
      <alignment horizontal="left" vertical="center"/>
      <protection hidden="1"/>
    </xf>
    <xf numFmtId="176" fontId="9" fillId="0" borderId="28" xfId="0" applyNumberFormat="1" applyFont="1" applyBorder="1" applyAlignment="1" applyProtection="1">
      <alignment horizontal="right" vertical="center"/>
      <protection locked="0"/>
    </xf>
    <xf numFmtId="41" fontId="9" fillId="0" borderId="32" xfId="1" applyNumberFormat="1" applyFont="1" applyBorder="1" applyAlignment="1" applyProtection="1">
      <alignment horizontal="right" vertical="center"/>
      <protection locked="0"/>
    </xf>
    <xf numFmtId="176" fontId="9" fillId="0" borderId="10" xfId="0" applyNumberFormat="1" applyFont="1" applyBorder="1" applyAlignment="1" applyProtection="1">
      <alignment horizontal="right" vertical="center"/>
      <protection locked="0"/>
    </xf>
    <xf numFmtId="41" fontId="9" fillId="0" borderId="13" xfId="1" applyNumberFormat="1" applyFont="1" applyBorder="1" applyAlignment="1" applyProtection="1">
      <alignment horizontal="right" vertical="center"/>
      <protection locked="0"/>
    </xf>
    <xf numFmtId="181" fontId="9" fillId="0" borderId="10" xfId="0" applyNumberFormat="1" applyFont="1" applyBorder="1" applyAlignment="1" applyProtection="1">
      <alignment horizontal="right" vertical="center"/>
    </xf>
    <xf numFmtId="181" fontId="9" fillId="0" borderId="13" xfId="0" applyNumberFormat="1" applyFont="1" applyBorder="1" applyAlignment="1" applyProtection="1">
      <alignment horizontal="right" vertical="center"/>
    </xf>
    <xf numFmtId="0" fontId="9" fillId="0" borderId="23" xfId="2" applyFont="1" applyBorder="1" applyAlignment="1" applyProtection="1">
      <alignment horizontal="left" vertical="center"/>
      <protection hidden="1"/>
    </xf>
    <xf numFmtId="0" fontId="19" fillId="0" borderId="9" xfId="2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/>
    </xf>
    <xf numFmtId="176" fontId="7" fillId="0" borderId="0" xfId="2" applyNumberFormat="1" applyFont="1" applyProtection="1">
      <protection hidden="1"/>
    </xf>
    <xf numFmtId="176" fontId="6" fillId="0" borderId="0" xfId="2" applyNumberFormat="1" applyFont="1" applyProtection="1">
      <protection hidden="1"/>
    </xf>
    <xf numFmtId="10" fontId="6" fillId="0" borderId="0" xfId="1" applyNumberFormat="1" applyFont="1" applyAlignment="1" applyProtection="1">
      <protection hidden="1"/>
    </xf>
    <xf numFmtId="0" fontId="7" fillId="0" borderId="0" xfId="2" applyFont="1" applyAlignment="1" applyProtection="1">
      <alignment horizontal="center" vertical="center" wrapText="1"/>
      <protection hidden="1"/>
    </xf>
    <xf numFmtId="0" fontId="7" fillId="0" borderId="0" xfId="2" applyFont="1" applyProtection="1">
      <protection hidden="1"/>
    </xf>
    <xf numFmtId="0" fontId="7" fillId="0" borderId="0" xfId="2" applyFont="1" applyAlignment="1" applyProtection="1">
      <alignment horizontal="left"/>
      <protection hidden="1"/>
    </xf>
    <xf numFmtId="0" fontId="7" fillId="0" borderId="0" xfId="2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80" fontId="6" fillId="0" borderId="0" xfId="1" applyNumberFormat="1" applyFont="1" applyProtection="1"/>
    <xf numFmtId="0" fontId="25" fillId="0" borderId="25" xfId="0" applyFont="1" applyFill="1" applyBorder="1" applyAlignment="1" applyProtection="1">
      <alignment horizontal="center" vertical="center"/>
    </xf>
    <xf numFmtId="0" fontId="25" fillId="0" borderId="26" xfId="0" applyFont="1" applyFill="1" applyBorder="1" applyAlignment="1" applyProtection="1">
      <alignment horizontal="center" vertical="center"/>
    </xf>
    <xf numFmtId="0" fontId="25" fillId="0" borderId="27" xfId="0" applyFont="1" applyFill="1" applyBorder="1" applyAlignment="1" applyProtection="1">
      <alignment horizontal="center" vertical="center"/>
    </xf>
    <xf numFmtId="0" fontId="25" fillId="0" borderId="28" xfId="0" applyFont="1" applyFill="1" applyBorder="1" applyAlignment="1" applyProtection="1">
      <alignment horizontal="center" vertical="center"/>
    </xf>
    <xf numFmtId="0" fontId="29" fillId="0" borderId="29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3" fontId="12" fillId="0" borderId="3" xfId="2" applyNumberFormat="1" applyFont="1" applyFill="1" applyBorder="1" applyAlignment="1" applyProtection="1">
      <alignment horizontal="right"/>
      <protection hidden="1"/>
    </xf>
    <xf numFmtId="0" fontId="24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49" fontId="10" fillId="0" borderId="30" xfId="2" applyNumberFormat="1" applyFont="1" applyBorder="1" applyAlignment="1" applyProtection="1">
      <alignment horizontal="center" vertical="center" wrapText="1"/>
      <protection hidden="1"/>
    </xf>
    <xf numFmtId="49" fontId="10" fillId="0" borderId="16" xfId="2" applyNumberFormat="1" applyFont="1" applyBorder="1" applyAlignment="1" applyProtection="1">
      <alignment horizontal="center" vertical="center" wrapText="1"/>
      <protection hidden="1"/>
    </xf>
  </cellXfs>
  <cellStyles count="4">
    <cellStyle name="TableStyleLight1" xfId="3"/>
    <cellStyle name="一般" xfId="0" builtinId="0"/>
    <cellStyle name="一般_衍交月報" xfId="2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59</xdr:row>
      <xdr:rowOff>133350</xdr:rowOff>
    </xdr:from>
    <xdr:to>
      <xdr:col>3</xdr:col>
      <xdr:colOff>232303</xdr:colOff>
      <xdr:row>59</xdr:row>
      <xdr:rowOff>444370</xdr:rowOff>
    </xdr:to>
    <xdr:sp macro="" textlink="">
      <xdr:nvSpPr>
        <xdr:cNvPr id="2" name="文字方塊 1"/>
        <xdr:cNvSpPr txBox="1"/>
      </xdr:nvSpPr>
      <xdr:spPr>
        <a:xfrm>
          <a:off x="7362825" y="11982450"/>
          <a:ext cx="232303" cy="3110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zh-TW" altLang="zh-TW" sz="1600">
            <a:effectLst/>
          </a:endParaRPr>
        </a:p>
        <a:p>
          <a:pPr algn="ctr"/>
          <a:endParaRPr lang="zh-TW" altLang="en-US" sz="1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22226</xdr:colOff>
      <xdr:row>59</xdr:row>
      <xdr:rowOff>155575</xdr:rowOff>
    </xdr:from>
    <xdr:to>
      <xdr:col>4</xdr:col>
      <xdr:colOff>263295</xdr:colOff>
      <xdr:row>59</xdr:row>
      <xdr:rowOff>447537</xdr:rowOff>
    </xdr:to>
    <xdr:sp macro="" textlink="">
      <xdr:nvSpPr>
        <xdr:cNvPr id="3" name="文字方塊 2"/>
        <xdr:cNvSpPr txBox="1"/>
      </xdr:nvSpPr>
      <xdr:spPr>
        <a:xfrm>
          <a:off x="8937626" y="12004675"/>
          <a:ext cx="241069" cy="29196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0</xdr:colOff>
      <xdr:row>60</xdr:row>
      <xdr:rowOff>152400</xdr:rowOff>
    </xdr:from>
    <xdr:to>
      <xdr:col>2</xdr:col>
      <xdr:colOff>232303</xdr:colOff>
      <xdr:row>61</xdr:row>
      <xdr:rowOff>3240</xdr:rowOff>
    </xdr:to>
    <xdr:sp macro="" textlink="">
      <xdr:nvSpPr>
        <xdr:cNvPr id="4" name="文字方塊 3"/>
        <xdr:cNvSpPr txBox="1"/>
      </xdr:nvSpPr>
      <xdr:spPr>
        <a:xfrm>
          <a:off x="5629275" y="12449175"/>
          <a:ext cx="232303" cy="29851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60</xdr:row>
      <xdr:rowOff>201930</xdr:rowOff>
    </xdr:from>
    <xdr:to>
      <xdr:col>3</xdr:col>
      <xdr:colOff>232303</xdr:colOff>
      <xdr:row>60</xdr:row>
      <xdr:rowOff>433660</xdr:rowOff>
    </xdr:to>
    <xdr:sp macro="" textlink="">
      <xdr:nvSpPr>
        <xdr:cNvPr id="5" name="文字方塊 4"/>
        <xdr:cNvSpPr txBox="1"/>
      </xdr:nvSpPr>
      <xdr:spPr>
        <a:xfrm>
          <a:off x="7362825" y="12498705"/>
          <a:ext cx="232303" cy="23173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35</xdr:row>
      <xdr:rowOff>354330</xdr:rowOff>
    </xdr:from>
    <xdr:to>
      <xdr:col>3</xdr:col>
      <xdr:colOff>231254</xdr:colOff>
      <xdr:row>36</xdr:row>
      <xdr:rowOff>266803</xdr:rowOff>
    </xdr:to>
    <xdr:sp macro="" textlink="">
      <xdr:nvSpPr>
        <xdr:cNvPr id="6" name="文字方塊 5"/>
        <xdr:cNvSpPr txBox="1"/>
      </xdr:nvSpPr>
      <xdr:spPr>
        <a:xfrm>
          <a:off x="7362825" y="6821805"/>
          <a:ext cx="231254" cy="29347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59</xdr:row>
      <xdr:rowOff>136525</xdr:rowOff>
    </xdr:from>
    <xdr:to>
      <xdr:col>3</xdr:col>
      <xdr:colOff>231254</xdr:colOff>
      <xdr:row>59</xdr:row>
      <xdr:rowOff>426806</xdr:rowOff>
    </xdr:to>
    <xdr:sp macro="" textlink="">
      <xdr:nvSpPr>
        <xdr:cNvPr id="7" name="文字方塊 6"/>
        <xdr:cNvSpPr txBox="1"/>
      </xdr:nvSpPr>
      <xdr:spPr>
        <a:xfrm>
          <a:off x="7362825" y="11985625"/>
          <a:ext cx="231254" cy="29028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0</xdr:colOff>
      <xdr:row>59</xdr:row>
      <xdr:rowOff>0</xdr:rowOff>
    </xdr:from>
    <xdr:to>
      <xdr:col>4</xdr:col>
      <xdr:colOff>232303</xdr:colOff>
      <xdr:row>59</xdr:row>
      <xdr:rowOff>304800</xdr:rowOff>
    </xdr:to>
    <xdr:sp macro="" textlink="">
      <xdr:nvSpPr>
        <xdr:cNvPr id="8" name="文字方塊 7"/>
        <xdr:cNvSpPr txBox="1"/>
      </xdr:nvSpPr>
      <xdr:spPr>
        <a:xfrm>
          <a:off x="8915400" y="11849100"/>
          <a:ext cx="232303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endParaRPr lang="zh-TW" altLang="en-US" sz="1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158750</xdr:colOff>
      <xdr:row>59</xdr:row>
      <xdr:rowOff>152400</xdr:rowOff>
    </xdr:from>
    <xdr:to>
      <xdr:col>4</xdr:col>
      <xdr:colOff>392927</xdr:colOff>
      <xdr:row>60</xdr:row>
      <xdr:rowOff>3240</xdr:rowOff>
    </xdr:to>
    <xdr:sp macro="" textlink="">
      <xdr:nvSpPr>
        <xdr:cNvPr id="9" name="文字方塊 8"/>
        <xdr:cNvSpPr txBox="1"/>
      </xdr:nvSpPr>
      <xdr:spPr>
        <a:xfrm>
          <a:off x="9074150" y="12001500"/>
          <a:ext cx="234177" cy="298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endParaRPr lang="zh-TW" altLang="en-US" sz="1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158750</xdr:colOff>
      <xdr:row>36</xdr:row>
      <xdr:rowOff>133350</xdr:rowOff>
    </xdr:from>
    <xdr:to>
      <xdr:col>3</xdr:col>
      <xdr:colOff>376706</xdr:colOff>
      <xdr:row>37</xdr:row>
      <xdr:rowOff>0</xdr:rowOff>
    </xdr:to>
    <xdr:sp macro="" textlink="">
      <xdr:nvSpPr>
        <xdr:cNvPr id="10" name="文字方塊 9"/>
        <xdr:cNvSpPr txBox="1"/>
      </xdr:nvSpPr>
      <xdr:spPr>
        <a:xfrm>
          <a:off x="7521575" y="6981825"/>
          <a:ext cx="217956" cy="24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19050</xdr:colOff>
      <xdr:row>59</xdr:row>
      <xdr:rowOff>136525</xdr:rowOff>
    </xdr:from>
    <xdr:to>
      <xdr:col>3</xdr:col>
      <xdr:colOff>246482</xdr:colOff>
      <xdr:row>59</xdr:row>
      <xdr:rowOff>426806</xdr:rowOff>
    </xdr:to>
    <xdr:sp macro="" textlink="">
      <xdr:nvSpPr>
        <xdr:cNvPr id="11" name="文字方塊 10"/>
        <xdr:cNvSpPr txBox="1"/>
      </xdr:nvSpPr>
      <xdr:spPr>
        <a:xfrm>
          <a:off x="7381875" y="11985625"/>
          <a:ext cx="227432" cy="29028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158750</xdr:colOff>
      <xdr:row>89</xdr:row>
      <xdr:rowOff>169754</xdr:rowOff>
    </xdr:from>
    <xdr:to>
      <xdr:col>3</xdr:col>
      <xdr:colOff>376706</xdr:colOff>
      <xdr:row>91</xdr:row>
      <xdr:rowOff>38088</xdr:rowOff>
    </xdr:to>
    <xdr:sp macro="" textlink="">
      <xdr:nvSpPr>
        <xdr:cNvPr id="12" name="文字方塊 11"/>
        <xdr:cNvSpPr txBox="1"/>
      </xdr:nvSpPr>
      <xdr:spPr>
        <a:xfrm>
          <a:off x="7521575" y="19457879"/>
          <a:ext cx="217956" cy="28743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300355</xdr:colOff>
      <xdr:row>90</xdr:row>
      <xdr:rowOff>92075</xdr:rowOff>
    </xdr:from>
    <xdr:to>
      <xdr:col>3</xdr:col>
      <xdr:colOff>537263</xdr:colOff>
      <xdr:row>91</xdr:row>
      <xdr:rowOff>189320</xdr:rowOff>
    </xdr:to>
    <xdr:sp macro="" textlink="">
      <xdr:nvSpPr>
        <xdr:cNvPr id="13" name="文字方塊 12"/>
        <xdr:cNvSpPr txBox="1"/>
      </xdr:nvSpPr>
      <xdr:spPr>
        <a:xfrm>
          <a:off x="7663180" y="19589750"/>
          <a:ext cx="236908" cy="30679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25400</xdr:colOff>
      <xdr:row>89</xdr:row>
      <xdr:rowOff>11430</xdr:rowOff>
    </xdr:from>
    <xdr:to>
      <xdr:col>4</xdr:col>
      <xdr:colOff>243644</xdr:colOff>
      <xdr:row>90</xdr:row>
      <xdr:rowOff>87630</xdr:rowOff>
    </xdr:to>
    <xdr:sp macro="" textlink="">
      <xdr:nvSpPr>
        <xdr:cNvPr id="14" name="文字方塊 13"/>
        <xdr:cNvSpPr txBox="1"/>
      </xdr:nvSpPr>
      <xdr:spPr>
        <a:xfrm>
          <a:off x="8940800" y="19299555"/>
          <a:ext cx="218244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11430</xdr:colOff>
      <xdr:row>60</xdr:row>
      <xdr:rowOff>136525</xdr:rowOff>
    </xdr:from>
    <xdr:to>
      <xdr:col>2</xdr:col>
      <xdr:colOff>254371</xdr:colOff>
      <xdr:row>60</xdr:row>
      <xdr:rowOff>426806</xdr:rowOff>
    </xdr:to>
    <xdr:sp macro="" textlink="">
      <xdr:nvSpPr>
        <xdr:cNvPr id="15" name="文字方塊 14"/>
        <xdr:cNvSpPr txBox="1"/>
      </xdr:nvSpPr>
      <xdr:spPr>
        <a:xfrm>
          <a:off x="5640705" y="12433300"/>
          <a:ext cx="242941" cy="29028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11038</xdr:colOff>
      <xdr:row>59</xdr:row>
      <xdr:rowOff>228333</xdr:rowOff>
    </xdr:from>
    <xdr:to>
      <xdr:col>3</xdr:col>
      <xdr:colOff>249238</xdr:colOff>
      <xdr:row>60</xdr:row>
      <xdr:rowOff>60953</xdr:rowOff>
    </xdr:to>
    <xdr:sp macro="" textlink="">
      <xdr:nvSpPr>
        <xdr:cNvPr id="16" name="文字方塊 15"/>
        <xdr:cNvSpPr txBox="1"/>
      </xdr:nvSpPr>
      <xdr:spPr>
        <a:xfrm>
          <a:off x="7373863" y="12077433"/>
          <a:ext cx="238200" cy="28029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22225</xdr:colOff>
      <xdr:row>59</xdr:row>
      <xdr:rowOff>136525</xdr:rowOff>
    </xdr:from>
    <xdr:to>
      <xdr:col>4</xdr:col>
      <xdr:colOff>263294</xdr:colOff>
      <xdr:row>59</xdr:row>
      <xdr:rowOff>420531</xdr:rowOff>
    </xdr:to>
    <xdr:sp macro="" textlink="">
      <xdr:nvSpPr>
        <xdr:cNvPr id="17" name="文字方塊 16"/>
        <xdr:cNvSpPr txBox="1"/>
      </xdr:nvSpPr>
      <xdr:spPr>
        <a:xfrm>
          <a:off x="8937625" y="11985625"/>
          <a:ext cx="241069" cy="28400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9525</xdr:colOff>
      <xdr:row>60</xdr:row>
      <xdr:rowOff>152400</xdr:rowOff>
    </xdr:from>
    <xdr:to>
      <xdr:col>2</xdr:col>
      <xdr:colOff>233708</xdr:colOff>
      <xdr:row>60</xdr:row>
      <xdr:rowOff>444362</xdr:rowOff>
    </xdr:to>
    <xdr:sp macro="" textlink="">
      <xdr:nvSpPr>
        <xdr:cNvPr id="18" name="文字方塊 17"/>
        <xdr:cNvSpPr txBox="1"/>
      </xdr:nvSpPr>
      <xdr:spPr>
        <a:xfrm>
          <a:off x="5638800" y="12449175"/>
          <a:ext cx="224183" cy="29196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19050</xdr:colOff>
      <xdr:row>60</xdr:row>
      <xdr:rowOff>152400</xdr:rowOff>
    </xdr:from>
    <xdr:to>
      <xdr:col>3</xdr:col>
      <xdr:colOff>236874</xdr:colOff>
      <xdr:row>60</xdr:row>
      <xdr:rowOff>444362</xdr:rowOff>
    </xdr:to>
    <xdr:sp macro="" textlink="">
      <xdr:nvSpPr>
        <xdr:cNvPr id="19" name="文字方塊 18"/>
        <xdr:cNvSpPr txBox="1"/>
      </xdr:nvSpPr>
      <xdr:spPr>
        <a:xfrm>
          <a:off x="7381875" y="12449175"/>
          <a:ext cx="217824" cy="29196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15301</xdr:colOff>
      <xdr:row>59</xdr:row>
      <xdr:rowOff>160663</xdr:rowOff>
    </xdr:from>
    <xdr:to>
      <xdr:col>3</xdr:col>
      <xdr:colOff>245889</xdr:colOff>
      <xdr:row>59</xdr:row>
      <xdr:rowOff>444669</xdr:rowOff>
    </xdr:to>
    <xdr:sp macro="" textlink="">
      <xdr:nvSpPr>
        <xdr:cNvPr id="20" name="文字方塊 19"/>
        <xdr:cNvSpPr txBox="1"/>
      </xdr:nvSpPr>
      <xdr:spPr>
        <a:xfrm>
          <a:off x="7378126" y="12009763"/>
          <a:ext cx="230588" cy="28400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1515240</xdr:colOff>
      <xdr:row>59</xdr:row>
      <xdr:rowOff>160663</xdr:rowOff>
    </xdr:from>
    <xdr:to>
      <xdr:col>4</xdr:col>
      <xdr:colOff>253960</xdr:colOff>
      <xdr:row>59</xdr:row>
      <xdr:rowOff>435871</xdr:rowOff>
    </xdr:to>
    <xdr:sp macro="" textlink="">
      <xdr:nvSpPr>
        <xdr:cNvPr id="21" name="文字方塊 20"/>
        <xdr:cNvSpPr txBox="1"/>
      </xdr:nvSpPr>
      <xdr:spPr>
        <a:xfrm>
          <a:off x="8878065" y="12009763"/>
          <a:ext cx="291295" cy="27520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45</xdr:row>
      <xdr:rowOff>0</xdr:rowOff>
    </xdr:from>
    <xdr:to>
      <xdr:col>3</xdr:col>
      <xdr:colOff>227828</xdr:colOff>
      <xdr:row>45</xdr:row>
      <xdr:rowOff>285750</xdr:rowOff>
    </xdr:to>
    <xdr:sp macro="" textlink="">
      <xdr:nvSpPr>
        <xdr:cNvPr id="2" name="文字方塊 1"/>
        <xdr:cNvSpPr txBox="1"/>
      </xdr:nvSpPr>
      <xdr:spPr>
        <a:xfrm>
          <a:off x="6562725" y="13401675"/>
          <a:ext cx="227828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227828</xdr:colOff>
      <xdr:row>17</xdr:row>
      <xdr:rowOff>267314</xdr:rowOff>
    </xdr:to>
    <xdr:sp macro="" textlink="">
      <xdr:nvSpPr>
        <xdr:cNvPr id="3" name="文字方塊 2"/>
        <xdr:cNvSpPr txBox="1"/>
      </xdr:nvSpPr>
      <xdr:spPr>
        <a:xfrm>
          <a:off x="6562725" y="4867275"/>
          <a:ext cx="227828" cy="26731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227828</xdr:colOff>
      <xdr:row>18</xdr:row>
      <xdr:rowOff>282963</xdr:rowOff>
    </xdr:to>
    <xdr:sp macro="" textlink="">
      <xdr:nvSpPr>
        <xdr:cNvPr id="4" name="文字方塊 3"/>
        <xdr:cNvSpPr txBox="1"/>
      </xdr:nvSpPr>
      <xdr:spPr>
        <a:xfrm>
          <a:off x="6562725" y="5172075"/>
          <a:ext cx="227828" cy="28296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19</xdr:row>
      <xdr:rowOff>0</xdr:rowOff>
    </xdr:from>
    <xdr:to>
      <xdr:col>3</xdr:col>
      <xdr:colOff>227828</xdr:colOff>
      <xdr:row>19</xdr:row>
      <xdr:rowOff>285750</xdr:rowOff>
    </xdr:to>
    <xdr:sp macro="" textlink="">
      <xdr:nvSpPr>
        <xdr:cNvPr id="5" name="文字方塊 4"/>
        <xdr:cNvSpPr txBox="1"/>
      </xdr:nvSpPr>
      <xdr:spPr>
        <a:xfrm>
          <a:off x="6562725" y="5476875"/>
          <a:ext cx="227828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227828</xdr:colOff>
      <xdr:row>35</xdr:row>
      <xdr:rowOff>282963</xdr:rowOff>
    </xdr:to>
    <xdr:sp macro="" textlink="">
      <xdr:nvSpPr>
        <xdr:cNvPr id="6" name="文字方塊 5"/>
        <xdr:cNvSpPr txBox="1"/>
      </xdr:nvSpPr>
      <xdr:spPr>
        <a:xfrm>
          <a:off x="6562725" y="10353675"/>
          <a:ext cx="227828" cy="28296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3175</xdr:colOff>
      <xdr:row>16</xdr:row>
      <xdr:rowOff>295275</xdr:rowOff>
    </xdr:from>
    <xdr:to>
      <xdr:col>3</xdr:col>
      <xdr:colOff>219251</xdr:colOff>
      <xdr:row>17</xdr:row>
      <xdr:rowOff>266775</xdr:rowOff>
    </xdr:to>
    <xdr:sp macro="" textlink="">
      <xdr:nvSpPr>
        <xdr:cNvPr id="7" name="文字方塊 6"/>
        <xdr:cNvSpPr txBox="1"/>
      </xdr:nvSpPr>
      <xdr:spPr>
        <a:xfrm>
          <a:off x="6565900" y="4857750"/>
          <a:ext cx="216076" cy="2763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3175</xdr:colOff>
      <xdr:row>18</xdr:row>
      <xdr:rowOff>0</xdr:rowOff>
    </xdr:from>
    <xdr:to>
      <xdr:col>3</xdr:col>
      <xdr:colOff>235153</xdr:colOff>
      <xdr:row>18</xdr:row>
      <xdr:rowOff>282963</xdr:rowOff>
    </xdr:to>
    <xdr:sp macro="" textlink="">
      <xdr:nvSpPr>
        <xdr:cNvPr id="8" name="文字方塊 7"/>
        <xdr:cNvSpPr txBox="1"/>
      </xdr:nvSpPr>
      <xdr:spPr>
        <a:xfrm>
          <a:off x="6565900" y="5172075"/>
          <a:ext cx="231978" cy="28296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19</xdr:row>
      <xdr:rowOff>34925</xdr:rowOff>
    </xdr:from>
    <xdr:to>
      <xdr:col>3</xdr:col>
      <xdr:colOff>227828</xdr:colOff>
      <xdr:row>20</xdr:row>
      <xdr:rowOff>15810</xdr:rowOff>
    </xdr:to>
    <xdr:sp macro="" textlink="">
      <xdr:nvSpPr>
        <xdr:cNvPr id="9" name="文字方塊 8"/>
        <xdr:cNvSpPr txBox="1"/>
      </xdr:nvSpPr>
      <xdr:spPr>
        <a:xfrm>
          <a:off x="6562725" y="5511800"/>
          <a:ext cx="227828" cy="28568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3175</xdr:colOff>
      <xdr:row>35</xdr:row>
      <xdr:rowOff>15875</xdr:rowOff>
    </xdr:from>
    <xdr:to>
      <xdr:col>3</xdr:col>
      <xdr:colOff>219251</xdr:colOff>
      <xdr:row>36</xdr:row>
      <xdr:rowOff>797</xdr:rowOff>
    </xdr:to>
    <xdr:sp macro="" textlink="">
      <xdr:nvSpPr>
        <xdr:cNvPr id="10" name="文字方塊 9"/>
        <xdr:cNvSpPr txBox="1"/>
      </xdr:nvSpPr>
      <xdr:spPr>
        <a:xfrm>
          <a:off x="6565900" y="10369550"/>
          <a:ext cx="216076" cy="2897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3175</xdr:colOff>
      <xdr:row>45</xdr:row>
      <xdr:rowOff>19050</xdr:rowOff>
    </xdr:from>
    <xdr:to>
      <xdr:col>3</xdr:col>
      <xdr:colOff>219251</xdr:colOff>
      <xdr:row>46</xdr:row>
      <xdr:rowOff>0</xdr:rowOff>
    </xdr:to>
    <xdr:sp macro="" textlink="">
      <xdr:nvSpPr>
        <xdr:cNvPr id="11" name="文字方塊 10"/>
        <xdr:cNvSpPr txBox="1"/>
      </xdr:nvSpPr>
      <xdr:spPr>
        <a:xfrm>
          <a:off x="6565900" y="13420725"/>
          <a:ext cx="216076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227774</xdr:colOff>
      <xdr:row>32</xdr:row>
      <xdr:rowOff>298309</xdr:rowOff>
    </xdr:to>
    <xdr:sp macro="" textlink="">
      <xdr:nvSpPr>
        <xdr:cNvPr id="12" name="文字方塊 11"/>
        <xdr:cNvSpPr txBox="1"/>
      </xdr:nvSpPr>
      <xdr:spPr>
        <a:xfrm>
          <a:off x="6562725" y="9439275"/>
          <a:ext cx="227774" cy="29830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227774</xdr:colOff>
      <xdr:row>33</xdr:row>
      <xdr:rowOff>285750</xdr:rowOff>
    </xdr:to>
    <xdr:sp macro="" textlink="">
      <xdr:nvSpPr>
        <xdr:cNvPr id="13" name="文字方塊 12"/>
        <xdr:cNvSpPr txBox="1"/>
      </xdr:nvSpPr>
      <xdr:spPr>
        <a:xfrm>
          <a:off x="6562725" y="9744075"/>
          <a:ext cx="227774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65"/>
  <sheetViews>
    <sheetView tabSelected="1" view="pageBreakPreview" topLeftCell="A5" zoomScale="83" zoomScaleNormal="85" zoomScaleSheetLayoutView="83" zoomScalePageLayoutView="85" workbookViewId="0">
      <selection activeCell="H30" sqref="H30"/>
    </sheetView>
  </sheetViews>
  <sheetFormatPr defaultColWidth="8.77734375" defaultRowHeight="16.5"/>
  <cols>
    <col min="1" max="1" width="48.44140625" style="64" customWidth="1"/>
    <col min="2" max="2" width="17.21875" style="4" customWidth="1"/>
    <col min="3" max="3" width="20.21875" style="4" customWidth="1"/>
    <col min="4" max="4" width="18.109375" style="4" customWidth="1"/>
    <col min="5" max="5" width="16.77734375" style="65" customWidth="1"/>
    <col min="6" max="16384" width="8.77734375" style="1"/>
  </cols>
  <sheetData>
    <row r="1" spans="1:5" ht="30">
      <c r="A1" s="150" t="s">
        <v>0</v>
      </c>
      <c r="B1" s="150"/>
      <c r="C1" s="150"/>
      <c r="D1" s="150"/>
      <c r="E1" s="150"/>
    </row>
    <row r="2" spans="1:5" ht="31.15" customHeight="1">
      <c r="A2" s="151" t="s">
        <v>1</v>
      </c>
      <c r="B2" s="151"/>
      <c r="C2" s="151"/>
      <c r="D2" s="151"/>
      <c r="E2" s="151"/>
    </row>
    <row r="3" spans="1:5" ht="19.5">
      <c r="A3" s="152" t="s">
        <v>2</v>
      </c>
      <c r="B3" s="152"/>
      <c r="C3" s="152"/>
      <c r="D3" s="152"/>
      <c r="E3" s="152"/>
    </row>
    <row r="4" spans="1:5" ht="18" thickBot="1">
      <c r="A4" s="2"/>
      <c r="B4" s="3"/>
      <c r="C4" s="3"/>
      <c r="D4" s="153" t="s">
        <v>3</v>
      </c>
      <c r="E4" s="153"/>
    </row>
    <row r="5" spans="1:5" s="10" customFormat="1" ht="39" customHeight="1">
      <c r="A5" s="5" t="s">
        <v>4</v>
      </c>
      <c r="B5" s="6" t="s">
        <v>5</v>
      </c>
      <c r="C5" s="7"/>
      <c r="D5" s="8"/>
      <c r="E5" s="9"/>
    </row>
    <row r="6" spans="1:5" s="10" customFormat="1" ht="24.75" customHeight="1" thickBot="1">
      <c r="A6" s="11"/>
      <c r="B6" s="12" t="s">
        <v>6</v>
      </c>
      <c r="C6" s="13" t="s">
        <v>7</v>
      </c>
      <c r="D6" s="13" t="s">
        <v>8</v>
      </c>
      <c r="E6" s="14" t="s">
        <v>9</v>
      </c>
    </row>
    <row r="7" spans="1:5" s="10" customFormat="1" ht="28.15" customHeight="1" thickBot="1">
      <c r="A7" s="15" t="s">
        <v>10</v>
      </c>
      <c r="B7" s="16">
        <v>275301</v>
      </c>
      <c r="C7" s="17">
        <v>659204</v>
      </c>
      <c r="D7" s="18">
        <v>934505</v>
      </c>
      <c r="E7" s="19">
        <v>7.76</v>
      </c>
    </row>
    <row r="8" spans="1:5" s="10" customFormat="1" ht="28.15" customHeight="1">
      <c r="A8" s="20" t="s">
        <v>11</v>
      </c>
      <c r="B8" s="21">
        <v>275301</v>
      </c>
      <c r="C8" s="21">
        <v>106327</v>
      </c>
      <c r="D8" s="21">
        <v>381628</v>
      </c>
      <c r="E8" s="22">
        <v>3.17</v>
      </c>
    </row>
    <row r="9" spans="1:5" s="10" customFormat="1" ht="24" hidden="1" customHeight="1">
      <c r="A9" s="20" t="s">
        <v>12</v>
      </c>
      <c r="B9" s="21">
        <v>0</v>
      </c>
      <c r="C9" s="21">
        <v>0</v>
      </c>
      <c r="D9" s="21">
        <v>0</v>
      </c>
      <c r="E9" s="23">
        <v>0</v>
      </c>
    </row>
    <row r="10" spans="1:5" s="10" customFormat="1" ht="24" hidden="1" customHeight="1">
      <c r="A10" s="20" t="s">
        <v>13</v>
      </c>
      <c r="B10" s="21">
        <v>243861</v>
      </c>
      <c r="C10" s="21">
        <v>96796</v>
      </c>
      <c r="D10" s="21">
        <v>340657</v>
      </c>
      <c r="E10" s="23">
        <v>2.83</v>
      </c>
    </row>
    <row r="11" spans="1:5" s="10" customFormat="1" ht="24" hidden="1" customHeight="1">
      <c r="A11" s="20" t="s">
        <v>14</v>
      </c>
      <c r="B11" s="21">
        <v>21000</v>
      </c>
      <c r="C11" s="21">
        <v>565</v>
      </c>
      <c r="D11" s="21">
        <v>21565</v>
      </c>
      <c r="E11" s="23">
        <v>0.18</v>
      </c>
    </row>
    <row r="12" spans="1:5" s="10" customFormat="1" ht="24" hidden="1" customHeight="1">
      <c r="A12" s="20" t="s">
        <v>15</v>
      </c>
      <c r="B12" s="21">
        <v>10440</v>
      </c>
      <c r="C12" s="21">
        <v>8966</v>
      </c>
      <c r="D12" s="21">
        <v>19406</v>
      </c>
      <c r="E12" s="23">
        <v>0.16</v>
      </c>
    </row>
    <row r="13" spans="1:5" s="10" customFormat="1" ht="25.15" customHeight="1" thickBot="1">
      <c r="A13" s="20" t="s">
        <v>16</v>
      </c>
      <c r="B13" s="21">
        <v>0</v>
      </c>
      <c r="C13" s="21">
        <v>552877</v>
      </c>
      <c r="D13" s="21">
        <v>552877</v>
      </c>
      <c r="E13" s="23">
        <v>4.59</v>
      </c>
    </row>
    <row r="14" spans="1:5" s="10" customFormat="1" ht="24" hidden="1" customHeight="1">
      <c r="A14" s="20" t="s">
        <v>17</v>
      </c>
      <c r="B14" s="21">
        <v>0</v>
      </c>
      <c r="C14" s="21">
        <v>272725</v>
      </c>
      <c r="D14" s="21">
        <v>272725</v>
      </c>
      <c r="E14" s="23">
        <v>2.2599999999999998</v>
      </c>
    </row>
    <row r="15" spans="1:5" s="10" customFormat="1" ht="24" hidden="1" customHeight="1">
      <c r="A15" s="20" t="s">
        <v>18</v>
      </c>
      <c r="B15" s="21">
        <v>0</v>
      </c>
      <c r="C15" s="21">
        <v>280152</v>
      </c>
      <c r="D15" s="21">
        <v>280152</v>
      </c>
      <c r="E15" s="23">
        <v>2.33</v>
      </c>
    </row>
    <row r="16" spans="1:5" s="10" customFormat="1" ht="24" hidden="1" customHeight="1">
      <c r="A16" s="20" t="s">
        <v>19</v>
      </c>
      <c r="B16" s="21">
        <v>0</v>
      </c>
      <c r="C16" s="21">
        <v>0</v>
      </c>
      <c r="D16" s="21">
        <v>0</v>
      </c>
      <c r="E16" s="23">
        <v>0</v>
      </c>
    </row>
    <row r="17" spans="1:5" s="10" customFormat="1" ht="24" hidden="1" customHeight="1">
      <c r="A17" s="24" t="s">
        <v>20</v>
      </c>
      <c r="B17" s="25">
        <v>0</v>
      </c>
      <c r="C17" s="25">
        <v>0</v>
      </c>
      <c r="D17" s="25">
        <v>0</v>
      </c>
      <c r="E17" s="23">
        <v>0</v>
      </c>
    </row>
    <row r="18" spans="1:5" s="10" customFormat="1" ht="30" customHeight="1" thickBot="1">
      <c r="A18" s="26" t="s">
        <v>21</v>
      </c>
      <c r="B18" s="16">
        <v>5211434</v>
      </c>
      <c r="C18" s="17">
        <v>5742154</v>
      </c>
      <c r="D18" s="18">
        <v>10953588</v>
      </c>
      <c r="E18" s="19">
        <v>90.91</v>
      </c>
    </row>
    <row r="19" spans="1:5" s="10" customFormat="1" ht="30" customHeight="1">
      <c r="A19" s="27" t="s">
        <v>22</v>
      </c>
      <c r="B19" s="21">
        <v>5211434</v>
      </c>
      <c r="C19" s="21">
        <v>5737081</v>
      </c>
      <c r="D19" s="21">
        <v>10948515</v>
      </c>
      <c r="E19" s="23">
        <v>90.87</v>
      </c>
    </row>
    <row r="20" spans="1:5" s="10" customFormat="1" ht="24" hidden="1" customHeight="1">
      <c r="A20" s="20" t="s">
        <v>23</v>
      </c>
      <c r="B20" s="21">
        <v>217015</v>
      </c>
      <c r="C20" s="21">
        <v>984312</v>
      </c>
      <c r="D20" s="21">
        <v>1201327</v>
      </c>
      <c r="E20" s="23">
        <v>9.9700000000000006</v>
      </c>
    </row>
    <row r="21" spans="1:5" s="10" customFormat="1" ht="24" hidden="1" customHeight="1">
      <c r="A21" s="20" t="s">
        <v>24</v>
      </c>
      <c r="B21" s="21">
        <v>4883897</v>
      </c>
      <c r="C21" s="21">
        <v>4231873</v>
      </c>
      <c r="D21" s="21">
        <v>9115770</v>
      </c>
      <c r="E21" s="23">
        <v>75.66</v>
      </c>
    </row>
    <row r="22" spans="1:5" s="10" customFormat="1" ht="24" hidden="1" customHeight="1">
      <c r="A22" s="20" t="s">
        <v>25</v>
      </c>
      <c r="B22" s="21">
        <v>73511</v>
      </c>
      <c r="C22" s="21">
        <v>6058</v>
      </c>
      <c r="D22" s="21">
        <v>79569</v>
      </c>
      <c r="E22" s="23">
        <v>0.66</v>
      </c>
    </row>
    <row r="23" spans="1:5" s="10" customFormat="1" ht="24" hidden="1" customHeight="1">
      <c r="A23" s="20" t="s">
        <v>26</v>
      </c>
      <c r="B23" s="21">
        <v>18493</v>
      </c>
      <c r="C23" s="21">
        <v>260757</v>
      </c>
      <c r="D23" s="21">
        <v>279250</v>
      </c>
      <c r="E23" s="23">
        <v>2.3199999999999998</v>
      </c>
    </row>
    <row r="24" spans="1:5" s="10" customFormat="1" ht="24" hidden="1" customHeight="1">
      <c r="A24" s="20" t="s">
        <v>27</v>
      </c>
      <c r="B24" s="21">
        <v>18518</v>
      </c>
      <c r="C24" s="21">
        <v>254081</v>
      </c>
      <c r="D24" s="21">
        <v>272599</v>
      </c>
      <c r="E24" s="23">
        <v>2.2599999999999998</v>
      </c>
    </row>
    <row r="25" spans="1:5" s="10" customFormat="1" ht="26.65" customHeight="1" thickBot="1">
      <c r="A25" s="20" t="s">
        <v>28</v>
      </c>
      <c r="B25" s="21">
        <v>0</v>
      </c>
      <c r="C25" s="21">
        <v>5073</v>
      </c>
      <c r="D25" s="21">
        <v>5073</v>
      </c>
      <c r="E25" s="23">
        <v>0.04</v>
      </c>
    </row>
    <row r="26" spans="1:5" s="10" customFormat="1" ht="24" hidden="1" customHeight="1">
      <c r="A26" s="20" t="s">
        <v>17</v>
      </c>
      <c r="B26" s="21">
        <v>0</v>
      </c>
      <c r="C26" s="21">
        <v>2473</v>
      </c>
      <c r="D26" s="21">
        <v>2473</v>
      </c>
      <c r="E26" s="23">
        <v>0.02</v>
      </c>
    </row>
    <row r="27" spans="1:5" s="10" customFormat="1" ht="24" hidden="1" customHeight="1">
      <c r="A27" s="20" t="s">
        <v>29</v>
      </c>
      <c r="B27" s="21">
        <v>0</v>
      </c>
      <c r="C27" s="21">
        <v>2600</v>
      </c>
      <c r="D27" s="21">
        <v>2600</v>
      </c>
      <c r="E27" s="23">
        <v>0.02</v>
      </c>
    </row>
    <row r="28" spans="1:5" s="10" customFormat="1" ht="24" hidden="1" customHeight="1">
      <c r="A28" s="20" t="s">
        <v>14</v>
      </c>
      <c r="B28" s="21">
        <v>0</v>
      </c>
      <c r="C28" s="21">
        <v>0</v>
      </c>
      <c r="D28" s="21">
        <v>0</v>
      </c>
      <c r="E28" s="23">
        <v>0</v>
      </c>
    </row>
    <row r="29" spans="1:5" s="10" customFormat="1" ht="24" hidden="1" customHeight="1">
      <c r="A29" s="24" t="s">
        <v>15</v>
      </c>
      <c r="B29" s="25">
        <v>0</v>
      </c>
      <c r="C29" s="25">
        <v>0</v>
      </c>
      <c r="D29" s="25">
        <v>0</v>
      </c>
      <c r="E29" s="23">
        <v>0</v>
      </c>
    </row>
    <row r="30" spans="1:5" s="10" customFormat="1" ht="30" customHeight="1" thickBot="1">
      <c r="A30" s="26" t="s">
        <v>30</v>
      </c>
      <c r="B30" s="18">
        <v>137568</v>
      </c>
      <c r="C30" s="18">
        <v>7586</v>
      </c>
      <c r="D30" s="18">
        <v>145154</v>
      </c>
      <c r="E30" s="19">
        <v>1.2</v>
      </c>
    </row>
    <row r="31" spans="1:5" s="10" customFormat="1" ht="30" customHeight="1">
      <c r="A31" s="28" t="s">
        <v>11</v>
      </c>
      <c r="B31" s="21">
        <v>111</v>
      </c>
      <c r="C31" s="21">
        <v>1207</v>
      </c>
      <c r="D31" s="21">
        <v>1318</v>
      </c>
      <c r="E31" s="22">
        <v>0.01</v>
      </c>
    </row>
    <row r="32" spans="1:5" s="10" customFormat="1" ht="30" customHeight="1" thickBot="1">
      <c r="A32" s="24" t="s">
        <v>16</v>
      </c>
      <c r="B32" s="25">
        <v>137457</v>
      </c>
      <c r="C32" s="25">
        <v>6379</v>
      </c>
      <c r="D32" s="25">
        <v>143836</v>
      </c>
      <c r="E32" s="23">
        <v>1.19</v>
      </c>
    </row>
    <row r="33" spans="1:5" s="10" customFormat="1" ht="30" customHeight="1" thickBot="1">
      <c r="A33" s="26" t="s">
        <v>31</v>
      </c>
      <c r="B33" s="18">
        <v>0</v>
      </c>
      <c r="C33" s="18">
        <v>11507</v>
      </c>
      <c r="D33" s="18">
        <v>11507</v>
      </c>
      <c r="E33" s="19">
        <v>0.1</v>
      </c>
    </row>
    <row r="34" spans="1:5" s="10" customFormat="1" ht="30" customHeight="1">
      <c r="A34" s="28" t="s">
        <v>11</v>
      </c>
      <c r="B34" s="21">
        <v>0</v>
      </c>
      <c r="C34" s="21">
        <v>9989</v>
      </c>
      <c r="D34" s="21">
        <v>9989</v>
      </c>
      <c r="E34" s="23">
        <v>0.09</v>
      </c>
    </row>
    <row r="35" spans="1:5" s="10" customFormat="1" ht="30" customHeight="1" thickBot="1">
      <c r="A35" s="24" t="s">
        <v>16</v>
      </c>
      <c r="B35" s="25">
        <v>0</v>
      </c>
      <c r="C35" s="25">
        <v>1518</v>
      </c>
      <c r="D35" s="25">
        <v>1518</v>
      </c>
      <c r="E35" s="23">
        <v>0.01</v>
      </c>
    </row>
    <row r="36" spans="1:5" s="10" customFormat="1" ht="30" customHeight="1" thickBot="1">
      <c r="A36" s="29" t="s">
        <v>32</v>
      </c>
      <c r="B36" s="18">
        <v>5624303</v>
      </c>
      <c r="C36" s="18">
        <v>6420451</v>
      </c>
      <c r="D36" s="18">
        <v>12044754</v>
      </c>
      <c r="E36" s="19">
        <v>99.97</v>
      </c>
    </row>
    <row r="37" spans="1:5" s="10" customFormat="1" ht="30" customHeight="1" thickBot="1">
      <c r="A37" s="30" t="s">
        <v>33</v>
      </c>
      <c r="B37" s="18">
        <v>0</v>
      </c>
      <c r="C37" s="18">
        <v>3741</v>
      </c>
      <c r="D37" s="18">
        <v>3741</v>
      </c>
      <c r="E37" s="19">
        <v>0.03</v>
      </c>
    </row>
    <row r="38" spans="1:5" s="10" customFormat="1" ht="24" hidden="1" customHeight="1">
      <c r="A38" s="31" t="s">
        <v>34</v>
      </c>
      <c r="B38" s="21">
        <v>0</v>
      </c>
      <c r="C38" s="21">
        <v>3461</v>
      </c>
      <c r="D38" s="21">
        <v>3461</v>
      </c>
      <c r="E38" s="22">
        <v>0.03</v>
      </c>
    </row>
    <row r="39" spans="1:5" s="10" customFormat="1" ht="24" hidden="1" customHeight="1">
      <c r="A39" s="20" t="s">
        <v>35</v>
      </c>
      <c r="B39" s="21">
        <v>0</v>
      </c>
      <c r="C39" s="21">
        <v>0</v>
      </c>
      <c r="D39" s="21">
        <v>0</v>
      </c>
      <c r="E39" s="32">
        <v>0</v>
      </c>
    </row>
    <row r="40" spans="1:5" s="10" customFormat="1" ht="24" hidden="1" customHeight="1">
      <c r="A40" s="20" t="s">
        <v>36</v>
      </c>
      <c r="B40" s="21">
        <v>0</v>
      </c>
      <c r="C40" s="21">
        <v>0</v>
      </c>
      <c r="D40" s="21">
        <v>0</v>
      </c>
      <c r="E40" s="32">
        <v>0</v>
      </c>
    </row>
    <row r="41" spans="1:5" s="10" customFormat="1" ht="24" hidden="1" customHeight="1">
      <c r="A41" s="31" t="s">
        <v>37</v>
      </c>
      <c r="B41" s="25">
        <v>0</v>
      </c>
      <c r="C41" s="25">
        <v>280</v>
      </c>
      <c r="D41" s="25">
        <v>280</v>
      </c>
      <c r="E41" s="32">
        <v>0</v>
      </c>
    </row>
    <row r="42" spans="1:5" s="10" customFormat="1" ht="30" customHeight="1" thickBot="1">
      <c r="A42" s="30" t="s">
        <v>38</v>
      </c>
      <c r="B42" s="33">
        <v>0</v>
      </c>
      <c r="C42" s="33">
        <v>0</v>
      </c>
      <c r="D42" s="33">
        <v>0</v>
      </c>
      <c r="E42" s="34">
        <v>0</v>
      </c>
    </row>
    <row r="43" spans="1:5" s="10" customFormat="1" ht="24" hidden="1" customHeight="1">
      <c r="A43" s="28" t="s">
        <v>39</v>
      </c>
      <c r="B43" s="21">
        <v>0</v>
      </c>
      <c r="C43" s="21">
        <v>0</v>
      </c>
      <c r="D43" s="21">
        <v>0</v>
      </c>
      <c r="E43" s="32">
        <v>0</v>
      </c>
    </row>
    <row r="44" spans="1:5" s="10" customFormat="1" ht="24" hidden="1" customHeight="1">
      <c r="A44" s="35" t="s">
        <v>40</v>
      </c>
      <c r="B44" s="36">
        <v>0</v>
      </c>
      <c r="C44" s="36">
        <v>0</v>
      </c>
      <c r="D44" s="36">
        <v>0</v>
      </c>
      <c r="E44" s="32">
        <v>0</v>
      </c>
    </row>
    <row r="45" spans="1:5" s="10" customFormat="1" ht="24" hidden="1" customHeight="1">
      <c r="A45" s="37" t="s">
        <v>41</v>
      </c>
      <c r="B45" s="38">
        <v>0</v>
      </c>
      <c r="C45" s="38">
        <v>0</v>
      </c>
      <c r="D45" s="38">
        <v>0</v>
      </c>
      <c r="E45" s="32">
        <v>0</v>
      </c>
    </row>
    <row r="46" spans="1:5" s="10" customFormat="1" ht="30" customHeight="1" thickBot="1">
      <c r="A46" s="29" t="s">
        <v>42</v>
      </c>
      <c r="B46" s="18">
        <v>5624303</v>
      </c>
      <c r="C46" s="18">
        <v>6424192</v>
      </c>
      <c r="D46" s="18">
        <v>12048495</v>
      </c>
      <c r="E46" s="19">
        <v>100</v>
      </c>
    </row>
    <row r="47" spans="1:5" ht="21" customHeight="1">
      <c r="A47" s="2" t="s">
        <v>43</v>
      </c>
      <c r="B47" s="39"/>
      <c r="C47" s="39"/>
      <c r="D47" s="39"/>
      <c r="E47" s="40"/>
    </row>
    <row r="48" spans="1:5" ht="15.6" customHeight="1">
      <c r="A48" s="41"/>
      <c r="B48" s="41"/>
      <c r="C48" s="41"/>
      <c r="D48" s="41"/>
      <c r="E48" s="41"/>
    </row>
    <row r="49" spans="1:5" ht="19.899999999999999" customHeight="1">
      <c r="A49" s="41"/>
      <c r="B49" s="41"/>
      <c r="C49" s="41"/>
      <c r="D49" s="41"/>
      <c r="E49" s="41"/>
    </row>
    <row r="50" spans="1:5">
      <c r="A50" s="41"/>
      <c r="B50" s="41"/>
      <c r="C50" s="41"/>
      <c r="D50" s="41"/>
      <c r="E50" s="41"/>
    </row>
    <row r="51" spans="1:5">
      <c r="A51" s="41"/>
      <c r="B51" s="41"/>
      <c r="C51" s="41"/>
      <c r="D51" s="41"/>
      <c r="E51" s="41"/>
    </row>
    <row r="52" spans="1:5">
      <c r="A52" s="41"/>
      <c r="B52" s="41"/>
      <c r="C52" s="41"/>
      <c r="D52" s="41"/>
      <c r="E52" s="41"/>
    </row>
    <row r="53" spans="1:5">
      <c r="A53" s="41"/>
      <c r="B53" s="41"/>
      <c r="C53" s="41"/>
      <c r="D53" s="41"/>
      <c r="E53" s="41"/>
    </row>
    <row r="54" spans="1:5">
      <c r="A54" s="42"/>
      <c r="B54" s="41"/>
      <c r="C54" s="41"/>
      <c r="D54" s="41"/>
      <c r="E54" s="41"/>
    </row>
    <row r="55" spans="1:5" ht="27.75">
      <c r="A55" s="154" t="s">
        <v>44</v>
      </c>
      <c r="B55" s="154"/>
      <c r="C55" s="154"/>
      <c r="D55" s="154"/>
      <c r="E55" s="154"/>
    </row>
    <row r="56" spans="1:5" ht="26.25" thickBot="1">
      <c r="A56" s="42"/>
      <c r="B56" s="43"/>
      <c r="C56" s="43"/>
      <c r="D56" s="153" t="s">
        <v>3</v>
      </c>
      <c r="E56" s="153"/>
    </row>
    <row r="57" spans="1:5" ht="41.65" customHeight="1">
      <c r="A57" s="145" t="s">
        <v>45</v>
      </c>
      <c r="B57" s="146"/>
      <c r="C57" s="44" t="s">
        <v>46</v>
      </c>
      <c r="D57" s="45" t="s">
        <v>47</v>
      </c>
      <c r="E57" s="46" t="s">
        <v>48</v>
      </c>
    </row>
    <row r="58" spans="1:5" ht="35.65" customHeight="1">
      <c r="A58" s="147" t="s">
        <v>49</v>
      </c>
      <c r="B58" s="47" t="s">
        <v>50</v>
      </c>
      <c r="C58" s="48">
        <f>+B46</f>
        <v>5624303</v>
      </c>
      <c r="D58" s="48">
        <f>+C46</f>
        <v>6424192</v>
      </c>
      <c r="E58" s="49">
        <f>+D46</f>
        <v>12048495</v>
      </c>
    </row>
    <row r="59" spans="1:5" ht="35.65" customHeight="1">
      <c r="A59" s="148"/>
      <c r="B59" s="47" t="s">
        <v>51</v>
      </c>
      <c r="C59" s="50">
        <f>+C58/E58*100</f>
        <v>46.680543918555806</v>
      </c>
      <c r="D59" s="50">
        <f>+D58/E58*100</f>
        <v>53.319456081444194</v>
      </c>
      <c r="E59" s="51">
        <v>100</v>
      </c>
    </row>
    <row r="60" spans="1:5" ht="35.65" customHeight="1">
      <c r="A60" s="147" t="s">
        <v>52</v>
      </c>
      <c r="B60" s="47" t="s">
        <v>50</v>
      </c>
      <c r="C60" s="48">
        <v>5300486</v>
      </c>
      <c r="D60" s="48">
        <v>6227846</v>
      </c>
      <c r="E60" s="49">
        <v>11528332</v>
      </c>
    </row>
    <row r="61" spans="1:5" ht="35.65" customHeight="1">
      <c r="A61" s="148"/>
      <c r="B61" s="52" t="s">
        <v>51</v>
      </c>
      <c r="C61" s="50">
        <v>45.977909033154148</v>
      </c>
      <c r="D61" s="50">
        <v>54.022090966845859</v>
      </c>
      <c r="E61" s="51">
        <v>100</v>
      </c>
    </row>
    <row r="62" spans="1:5" ht="35.65" customHeight="1">
      <c r="A62" s="147" t="s">
        <v>53</v>
      </c>
      <c r="B62" s="53" t="s">
        <v>54</v>
      </c>
      <c r="C62" s="54">
        <f>+C58-C60</f>
        <v>323817</v>
      </c>
      <c r="D62" s="54">
        <f>+D58-D60</f>
        <v>196346</v>
      </c>
      <c r="E62" s="55">
        <f>+E58-E60</f>
        <v>520163</v>
      </c>
    </row>
    <row r="63" spans="1:5" ht="35.65" customHeight="1" thickBot="1">
      <c r="A63" s="149"/>
      <c r="B63" s="56" t="s">
        <v>55</v>
      </c>
      <c r="C63" s="57">
        <f>+C62/C60*100</f>
        <v>6.1091945153708549</v>
      </c>
      <c r="D63" s="57">
        <f>+D62/D60*100</f>
        <v>3.1527112263212675</v>
      </c>
      <c r="E63" s="58">
        <f>+E62/E60*100</f>
        <v>4.5120404235408902</v>
      </c>
    </row>
    <row r="64" spans="1:5" ht="16.899999999999999" customHeight="1">
      <c r="A64" s="59"/>
      <c r="B64" s="60"/>
      <c r="C64" s="60"/>
      <c r="D64" s="60"/>
      <c r="E64" s="60"/>
    </row>
    <row r="65" spans="1:5" ht="32.65" customHeight="1">
      <c r="A65" s="61"/>
      <c r="B65" s="62"/>
      <c r="C65" s="62"/>
      <c r="D65" s="62"/>
      <c r="E65" s="63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49"/>
  <sheetViews>
    <sheetView view="pageBreakPreview" zoomScale="85" zoomScaleNormal="85" zoomScaleSheetLayoutView="85" zoomScalePageLayoutView="85" workbookViewId="0">
      <selection activeCell="D12" sqref="D12"/>
    </sheetView>
  </sheetViews>
  <sheetFormatPr defaultColWidth="8.77734375" defaultRowHeight="16.5"/>
  <cols>
    <col min="1" max="1" width="51.77734375" style="72" customWidth="1"/>
    <col min="2" max="2" width="13.77734375" style="73" customWidth="1"/>
    <col min="3" max="3" width="11" style="73" customWidth="1"/>
    <col min="4" max="4" width="13.109375" style="74" customWidth="1"/>
    <col min="5" max="5" width="10.77734375" style="144" customWidth="1"/>
    <col min="6" max="6" width="13.21875" style="71" customWidth="1"/>
    <col min="7" max="7" width="10.77734375" style="66" customWidth="1"/>
    <col min="8" max="8" width="11.21875" style="66" bestFit="1" customWidth="1"/>
    <col min="9" max="9" width="12.21875" style="66" bestFit="1" customWidth="1"/>
    <col min="10" max="11" width="8.77734375" style="66"/>
    <col min="12" max="12" width="12.21875" style="66" bestFit="1" customWidth="1"/>
    <col min="13" max="14" width="11.21875" style="66" bestFit="1" customWidth="1"/>
    <col min="15" max="16384" width="8.77734375" style="66"/>
  </cols>
  <sheetData>
    <row r="1" spans="1:12" ht="30">
      <c r="A1" s="156" t="s">
        <v>56</v>
      </c>
      <c r="B1" s="156"/>
      <c r="C1" s="156"/>
      <c r="D1" s="156"/>
      <c r="E1" s="156"/>
      <c r="F1" s="156"/>
      <c r="G1" s="156"/>
    </row>
    <row r="2" spans="1:12">
      <c r="A2" s="157"/>
      <c r="B2" s="157"/>
      <c r="C2" s="157"/>
      <c r="D2" s="157"/>
      <c r="E2" s="157"/>
      <c r="F2" s="157"/>
      <c r="G2" s="157"/>
    </row>
    <row r="3" spans="1:12">
      <c r="A3" s="67"/>
      <c r="B3" s="68"/>
      <c r="C3" s="68"/>
      <c r="D3" s="69"/>
      <c r="E3" s="70"/>
    </row>
    <row r="4" spans="1:12" ht="18" thickBot="1">
      <c r="E4" s="75"/>
      <c r="F4" s="153" t="s">
        <v>3</v>
      </c>
      <c r="G4" s="153"/>
    </row>
    <row r="5" spans="1:12" s="79" customFormat="1" ht="21">
      <c r="A5" s="76" t="s">
        <v>57</v>
      </c>
      <c r="B5" s="158" t="s">
        <v>58</v>
      </c>
      <c r="C5" s="159"/>
      <c r="D5" s="158" t="s">
        <v>59</v>
      </c>
      <c r="E5" s="159"/>
      <c r="F5" s="77" t="s">
        <v>60</v>
      </c>
      <c r="G5" s="78"/>
    </row>
    <row r="6" spans="1:12" s="79" customFormat="1" ht="17.25" thickBot="1">
      <c r="A6" s="80"/>
      <c r="B6" s="81" t="s">
        <v>61</v>
      </c>
      <c r="C6" s="82" t="s">
        <v>9</v>
      </c>
      <c r="D6" s="81" t="s">
        <v>61</v>
      </c>
      <c r="E6" s="83" t="s">
        <v>9</v>
      </c>
      <c r="F6" s="84" t="s">
        <v>62</v>
      </c>
      <c r="G6" s="85" t="s">
        <v>63</v>
      </c>
    </row>
    <row r="7" spans="1:12" s="79" customFormat="1" ht="24" customHeight="1" thickBot="1">
      <c r="A7" s="86" t="s">
        <v>64</v>
      </c>
      <c r="B7" s="87">
        <v>934505</v>
      </c>
      <c r="C7" s="88">
        <v>7.76</v>
      </c>
      <c r="D7" s="87">
        <v>755393</v>
      </c>
      <c r="E7" s="88">
        <v>6.55</v>
      </c>
      <c r="F7" s="89">
        <f t="shared" ref="F7:F46" si="0">B7-D7</f>
        <v>179112</v>
      </c>
      <c r="G7" s="90">
        <f t="shared" ref="G7:G36" si="1">(F7/D7)*100</f>
        <v>23.711101373722023</v>
      </c>
      <c r="H7" s="92">
        <f>+B7-B8-B13</f>
        <v>0</v>
      </c>
      <c r="J7" s="93"/>
      <c r="K7" s="94"/>
      <c r="L7" s="93"/>
    </row>
    <row r="8" spans="1:12" s="79" customFormat="1" ht="24" customHeight="1">
      <c r="A8" s="95" t="s">
        <v>22</v>
      </c>
      <c r="B8" s="96">
        <v>381628</v>
      </c>
      <c r="C8" s="97">
        <v>3.17</v>
      </c>
      <c r="D8" s="96">
        <v>436426</v>
      </c>
      <c r="E8" s="97">
        <v>3.78</v>
      </c>
      <c r="F8" s="98">
        <f t="shared" si="0"/>
        <v>-54798</v>
      </c>
      <c r="G8" s="99">
        <f t="shared" si="1"/>
        <v>-12.556080526824708</v>
      </c>
      <c r="H8" s="92">
        <f>+B8-B9-B10-B11-B12</f>
        <v>0</v>
      </c>
      <c r="J8" s="93"/>
      <c r="K8" s="94"/>
      <c r="L8" s="93"/>
    </row>
    <row r="9" spans="1:12" s="79" customFormat="1" ht="24" customHeight="1">
      <c r="A9" s="100" t="s">
        <v>12</v>
      </c>
      <c r="B9" s="101">
        <v>0</v>
      </c>
      <c r="C9" s="102">
        <v>0</v>
      </c>
      <c r="D9" s="101">
        <v>0</v>
      </c>
      <c r="E9" s="102">
        <v>0</v>
      </c>
      <c r="F9" s="103">
        <f t="shared" si="0"/>
        <v>0</v>
      </c>
      <c r="G9" s="104">
        <v>0</v>
      </c>
      <c r="H9" s="105"/>
      <c r="J9" s="93"/>
      <c r="K9" s="94"/>
    </row>
    <row r="10" spans="1:12" s="79" customFormat="1" ht="24" customHeight="1">
      <c r="A10" s="100" t="s">
        <v>13</v>
      </c>
      <c r="B10" s="106">
        <v>340657</v>
      </c>
      <c r="C10" s="107">
        <v>2.83</v>
      </c>
      <c r="D10" s="106">
        <v>392592</v>
      </c>
      <c r="E10" s="107">
        <v>3.4</v>
      </c>
      <c r="F10" s="103">
        <f t="shared" si="0"/>
        <v>-51935</v>
      </c>
      <c r="G10" s="108">
        <f t="shared" si="1"/>
        <v>-13.228746383013409</v>
      </c>
      <c r="H10" s="105"/>
      <c r="J10" s="93"/>
      <c r="K10" s="94"/>
      <c r="L10" s="93"/>
    </row>
    <row r="11" spans="1:12" s="79" customFormat="1" ht="24" customHeight="1">
      <c r="A11" s="100" t="s">
        <v>19</v>
      </c>
      <c r="B11" s="106">
        <v>21565</v>
      </c>
      <c r="C11" s="107">
        <v>0.18</v>
      </c>
      <c r="D11" s="106">
        <v>17513</v>
      </c>
      <c r="E11" s="107">
        <v>0.15</v>
      </c>
      <c r="F11" s="103">
        <f t="shared" si="0"/>
        <v>4052</v>
      </c>
      <c r="G11" s="109">
        <f t="shared" si="1"/>
        <v>23.137098155655799</v>
      </c>
      <c r="H11" s="105"/>
      <c r="J11" s="93"/>
      <c r="K11" s="94"/>
    </row>
    <row r="12" spans="1:12" s="79" customFormat="1" ht="24" customHeight="1">
      <c r="A12" s="100" t="s">
        <v>15</v>
      </c>
      <c r="B12" s="106">
        <v>19406</v>
      </c>
      <c r="C12" s="107">
        <v>0.16</v>
      </c>
      <c r="D12" s="106">
        <v>26321</v>
      </c>
      <c r="E12" s="107">
        <v>0.23</v>
      </c>
      <c r="F12" s="103">
        <f t="shared" si="0"/>
        <v>-6915</v>
      </c>
      <c r="G12" s="109">
        <f t="shared" si="1"/>
        <v>-26.271798183959579</v>
      </c>
      <c r="H12" s="105"/>
      <c r="J12" s="93"/>
      <c r="K12" s="94"/>
    </row>
    <row r="13" spans="1:12" s="79" customFormat="1" ht="24" customHeight="1">
      <c r="A13" s="100" t="s">
        <v>16</v>
      </c>
      <c r="B13" s="106">
        <v>552877</v>
      </c>
      <c r="C13" s="107">
        <v>4.59</v>
      </c>
      <c r="D13" s="106">
        <v>318967</v>
      </c>
      <c r="E13" s="107">
        <v>2.77</v>
      </c>
      <c r="F13" s="103">
        <f t="shared" si="0"/>
        <v>233910</v>
      </c>
      <c r="G13" s="108">
        <f t="shared" si="1"/>
        <v>73.333605043781958</v>
      </c>
      <c r="H13" s="92">
        <f>+B13-B14-B15-B16-B17</f>
        <v>0</v>
      </c>
      <c r="J13" s="93"/>
      <c r="K13" s="94"/>
    </row>
    <row r="14" spans="1:12" s="79" customFormat="1" ht="24" customHeight="1">
      <c r="A14" s="100" t="s">
        <v>65</v>
      </c>
      <c r="B14" s="106">
        <v>272725</v>
      </c>
      <c r="C14" s="107">
        <v>2.2599999999999998</v>
      </c>
      <c r="D14" s="106">
        <v>164568</v>
      </c>
      <c r="E14" s="107">
        <v>1.43</v>
      </c>
      <c r="F14" s="103">
        <f t="shared" si="0"/>
        <v>108157</v>
      </c>
      <c r="G14" s="110">
        <f t="shared" si="1"/>
        <v>65.721768509066152</v>
      </c>
      <c r="H14" s="92"/>
      <c r="J14" s="93"/>
      <c r="K14" s="94"/>
    </row>
    <row r="15" spans="1:12" s="79" customFormat="1" ht="24" customHeight="1">
      <c r="A15" s="100" t="s">
        <v>66</v>
      </c>
      <c r="B15" s="106">
        <v>280152</v>
      </c>
      <c r="C15" s="107">
        <v>2.33</v>
      </c>
      <c r="D15" s="106">
        <v>154399</v>
      </c>
      <c r="E15" s="107">
        <v>1.34</v>
      </c>
      <c r="F15" s="103">
        <f t="shared" si="0"/>
        <v>125753</v>
      </c>
      <c r="G15" s="110">
        <f t="shared" si="1"/>
        <v>81.446771028309769</v>
      </c>
      <c r="H15" s="105"/>
      <c r="J15" s="93"/>
      <c r="K15" s="94"/>
    </row>
    <row r="16" spans="1:12" s="79" customFormat="1" ht="24" customHeight="1">
      <c r="A16" s="100" t="s">
        <v>14</v>
      </c>
      <c r="B16" s="101">
        <v>0</v>
      </c>
      <c r="C16" s="102">
        <v>0</v>
      </c>
      <c r="D16" s="101">
        <v>0</v>
      </c>
      <c r="E16" s="102">
        <v>0</v>
      </c>
      <c r="F16" s="103">
        <f t="shared" si="0"/>
        <v>0</v>
      </c>
      <c r="G16" s="102">
        <v>0</v>
      </c>
      <c r="H16" s="105"/>
      <c r="J16" s="93"/>
      <c r="K16" s="94"/>
    </row>
    <row r="17" spans="1:13" s="79" customFormat="1" ht="24" customHeight="1" thickBot="1">
      <c r="A17" s="111" t="s">
        <v>15</v>
      </c>
      <c r="B17" s="112">
        <v>0</v>
      </c>
      <c r="C17" s="113">
        <v>0</v>
      </c>
      <c r="D17" s="112">
        <v>0</v>
      </c>
      <c r="E17" s="113">
        <v>0</v>
      </c>
      <c r="F17" s="114">
        <f t="shared" si="0"/>
        <v>0</v>
      </c>
      <c r="G17" s="113">
        <v>0</v>
      </c>
      <c r="H17" s="105"/>
      <c r="J17" s="93"/>
      <c r="K17" s="94"/>
    </row>
    <row r="18" spans="1:13" s="79" customFormat="1" ht="24" customHeight="1" thickBot="1">
      <c r="A18" s="86" t="s">
        <v>67</v>
      </c>
      <c r="B18" s="87">
        <v>10953588</v>
      </c>
      <c r="C18" s="88">
        <v>90.91</v>
      </c>
      <c r="D18" s="87">
        <v>10689727</v>
      </c>
      <c r="E18" s="88">
        <v>92.73</v>
      </c>
      <c r="F18" s="89">
        <f t="shared" si="0"/>
        <v>263861</v>
      </c>
      <c r="G18" s="90">
        <f t="shared" si="1"/>
        <v>2.4683605109840507</v>
      </c>
      <c r="H18" s="92">
        <f>+B18-B19-B25</f>
        <v>0</v>
      </c>
      <c r="J18" s="93"/>
      <c r="K18" s="94"/>
      <c r="L18" s="93"/>
    </row>
    <row r="19" spans="1:13" s="79" customFormat="1" ht="24" customHeight="1">
      <c r="A19" s="95" t="s">
        <v>22</v>
      </c>
      <c r="B19" s="96">
        <v>10948515</v>
      </c>
      <c r="C19" s="97">
        <v>90.87</v>
      </c>
      <c r="D19" s="96">
        <v>10679284</v>
      </c>
      <c r="E19" s="97">
        <v>92.64</v>
      </c>
      <c r="F19" s="115">
        <f t="shared" si="0"/>
        <v>269231</v>
      </c>
      <c r="G19" s="108">
        <f t="shared" si="1"/>
        <v>2.5210585278938176</v>
      </c>
      <c r="H19" s="105"/>
      <c r="J19" s="93"/>
      <c r="K19" s="94"/>
      <c r="L19" s="93"/>
      <c r="M19" s="116"/>
    </row>
    <row r="20" spans="1:13" s="79" customFormat="1" ht="24" customHeight="1">
      <c r="A20" s="100" t="s">
        <v>23</v>
      </c>
      <c r="B20" s="106">
        <v>1201327</v>
      </c>
      <c r="C20" s="107">
        <v>9.9700000000000006</v>
      </c>
      <c r="D20" s="106">
        <v>1150359</v>
      </c>
      <c r="E20" s="107">
        <v>9.98</v>
      </c>
      <c r="F20" s="98">
        <f t="shared" si="0"/>
        <v>50968</v>
      </c>
      <c r="G20" s="108">
        <f t="shared" si="1"/>
        <v>4.4306168769923122</v>
      </c>
      <c r="H20" s="92">
        <f>+B20+B21+B22+B23+B24-B19</f>
        <v>0</v>
      </c>
      <c r="J20" s="93"/>
      <c r="K20" s="94"/>
    </row>
    <row r="21" spans="1:13" s="79" customFormat="1" ht="24" customHeight="1">
      <c r="A21" s="100" t="s">
        <v>24</v>
      </c>
      <c r="B21" s="106">
        <v>9115770</v>
      </c>
      <c r="C21" s="107">
        <v>75.66</v>
      </c>
      <c r="D21" s="106">
        <v>8977409</v>
      </c>
      <c r="E21" s="107">
        <v>77.87</v>
      </c>
      <c r="F21" s="103">
        <f t="shared" si="0"/>
        <v>138361</v>
      </c>
      <c r="G21" s="108">
        <f t="shared" si="1"/>
        <v>1.541213060472125</v>
      </c>
      <c r="H21" s="105"/>
      <c r="J21" s="93"/>
      <c r="K21" s="94"/>
    </row>
    <row r="22" spans="1:13" s="79" customFormat="1" ht="24" customHeight="1">
      <c r="A22" s="100" t="s">
        <v>25</v>
      </c>
      <c r="B22" s="106">
        <v>79569</v>
      </c>
      <c r="C22" s="107">
        <v>0.66</v>
      </c>
      <c r="D22" s="106">
        <v>66684</v>
      </c>
      <c r="E22" s="107">
        <v>0.57999999999999996</v>
      </c>
      <c r="F22" s="103">
        <f t="shared" si="0"/>
        <v>12885</v>
      </c>
      <c r="G22" s="108">
        <f t="shared" si="1"/>
        <v>19.322476156199389</v>
      </c>
      <c r="H22" s="105"/>
      <c r="J22" s="93"/>
      <c r="K22" s="94"/>
      <c r="M22" s="93"/>
    </row>
    <row r="23" spans="1:13" s="79" customFormat="1" ht="24" customHeight="1">
      <c r="A23" s="100" t="s">
        <v>26</v>
      </c>
      <c r="B23" s="106">
        <v>279250</v>
      </c>
      <c r="C23" s="107">
        <v>2.3199999999999998</v>
      </c>
      <c r="D23" s="106">
        <v>245566</v>
      </c>
      <c r="E23" s="107">
        <v>2.13</v>
      </c>
      <c r="F23" s="103">
        <f t="shared" si="0"/>
        <v>33684</v>
      </c>
      <c r="G23" s="108">
        <f t="shared" si="1"/>
        <v>13.716882630331561</v>
      </c>
      <c r="H23" s="105"/>
      <c r="J23" s="93"/>
      <c r="K23" s="94"/>
    </row>
    <row r="24" spans="1:13" s="79" customFormat="1" ht="24" customHeight="1">
      <c r="A24" s="100" t="s">
        <v>27</v>
      </c>
      <c r="B24" s="106">
        <v>272599</v>
      </c>
      <c r="C24" s="107">
        <v>2.2599999999999998</v>
      </c>
      <c r="D24" s="106">
        <v>239266</v>
      </c>
      <c r="E24" s="107">
        <v>2.08</v>
      </c>
      <c r="F24" s="103">
        <f t="shared" si="0"/>
        <v>33333</v>
      </c>
      <c r="G24" s="108">
        <f t="shared" si="1"/>
        <v>13.931356732674093</v>
      </c>
      <c r="H24" s="105"/>
      <c r="J24" s="93"/>
      <c r="K24" s="94"/>
    </row>
    <row r="25" spans="1:13" s="79" customFormat="1" ht="24" customHeight="1">
      <c r="A25" s="100" t="s">
        <v>28</v>
      </c>
      <c r="B25" s="106">
        <v>5073</v>
      </c>
      <c r="C25" s="107">
        <v>0.04</v>
      </c>
      <c r="D25" s="106">
        <v>10443</v>
      </c>
      <c r="E25" s="107">
        <v>0.09</v>
      </c>
      <c r="F25" s="103">
        <f t="shared" si="0"/>
        <v>-5370</v>
      </c>
      <c r="G25" s="108">
        <f t="shared" si="1"/>
        <v>-51.422005170927896</v>
      </c>
      <c r="H25" s="92">
        <f>+B25-B26-B27-B28-B29</f>
        <v>0</v>
      </c>
      <c r="J25" s="93"/>
      <c r="K25" s="94"/>
    </row>
    <row r="26" spans="1:13" s="79" customFormat="1" ht="24" customHeight="1">
      <c r="A26" s="100" t="s">
        <v>68</v>
      </c>
      <c r="B26" s="106">
        <v>2473</v>
      </c>
      <c r="C26" s="107">
        <v>0.02</v>
      </c>
      <c r="D26" s="106">
        <v>5114</v>
      </c>
      <c r="E26" s="107">
        <v>0.04</v>
      </c>
      <c r="F26" s="103">
        <f t="shared" si="0"/>
        <v>-2641</v>
      </c>
      <c r="G26" s="108">
        <f t="shared" si="1"/>
        <v>-51.642549863120848</v>
      </c>
      <c r="H26" s="105"/>
      <c r="J26" s="93"/>
      <c r="K26" s="94"/>
    </row>
    <row r="27" spans="1:13" s="79" customFormat="1" ht="24" customHeight="1">
      <c r="A27" s="100" t="s">
        <v>66</v>
      </c>
      <c r="B27" s="106">
        <v>2600</v>
      </c>
      <c r="C27" s="107">
        <v>0.02</v>
      </c>
      <c r="D27" s="106">
        <v>5329</v>
      </c>
      <c r="E27" s="107">
        <v>0.05</v>
      </c>
      <c r="F27" s="103">
        <f t="shared" si="0"/>
        <v>-2729</v>
      </c>
      <c r="G27" s="108">
        <f t="shared" si="1"/>
        <v>-51.210358416213175</v>
      </c>
      <c r="H27" s="105"/>
      <c r="J27" s="93"/>
      <c r="K27" s="94"/>
    </row>
    <row r="28" spans="1:13" s="79" customFormat="1" ht="24" customHeight="1">
      <c r="A28" s="100" t="s">
        <v>14</v>
      </c>
      <c r="B28" s="106">
        <v>0</v>
      </c>
      <c r="C28" s="102">
        <v>0</v>
      </c>
      <c r="D28" s="106">
        <v>0</v>
      </c>
      <c r="E28" s="102">
        <v>0</v>
      </c>
      <c r="F28" s="103">
        <f t="shared" si="0"/>
        <v>0</v>
      </c>
      <c r="G28" s="102">
        <v>0</v>
      </c>
      <c r="H28" s="105"/>
      <c r="J28" s="93"/>
      <c r="K28" s="94"/>
    </row>
    <row r="29" spans="1:13" s="79" customFormat="1" ht="24" customHeight="1" thickBot="1">
      <c r="A29" s="111" t="s">
        <v>15</v>
      </c>
      <c r="B29" s="117">
        <v>0</v>
      </c>
      <c r="C29" s="113">
        <v>0</v>
      </c>
      <c r="D29" s="117">
        <v>0</v>
      </c>
      <c r="E29" s="113">
        <v>0</v>
      </c>
      <c r="F29" s="114">
        <f t="shared" si="0"/>
        <v>0</v>
      </c>
      <c r="G29" s="113">
        <v>0</v>
      </c>
      <c r="H29" s="105"/>
      <c r="J29" s="93"/>
      <c r="K29" s="94"/>
    </row>
    <row r="30" spans="1:13" s="79" customFormat="1" ht="24" customHeight="1" thickBot="1">
      <c r="A30" s="86" t="s">
        <v>69</v>
      </c>
      <c r="B30" s="87">
        <v>145154</v>
      </c>
      <c r="C30" s="88">
        <v>1.2</v>
      </c>
      <c r="D30" s="87">
        <v>67345</v>
      </c>
      <c r="E30" s="88">
        <v>0.57999999999999996</v>
      </c>
      <c r="F30" s="89">
        <f t="shared" si="0"/>
        <v>77809</v>
      </c>
      <c r="G30" s="90">
        <f t="shared" si="1"/>
        <v>115.53790184868957</v>
      </c>
      <c r="H30" s="92">
        <f>+B30-B31-B32</f>
        <v>0</v>
      </c>
      <c r="J30" s="93"/>
      <c r="K30" s="94"/>
    </row>
    <row r="31" spans="1:13" s="79" customFormat="1" ht="24" customHeight="1">
      <c r="A31" s="95" t="s">
        <v>22</v>
      </c>
      <c r="B31" s="96">
        <v>1318</v>
      </c>
      <c r="C31" s="97">
        <v>0.01</v>
      </c>
      <c r="D31" s="96">
        <v>940</v>
      </c>
      <c r="E31" s="97">
        <v>0.01</v>
      </c>
      <c r="F31" s="98">
        <f t="shared" si="0"/>
        <v>378</v>
      </c>
      <c r="G31" s="108">
        <f t="shared" si="1"/>
        <v>40.212765957446813</v>
      </c>
      <c r="H31" s="105"/>
      <c r="J31" s="93"/>
      <c r="K31" s="94"/>
    </row>
    <row r="32" spans="1:13" s="79" customFormat="1" ht="24" customHeight="1" thickBot="1">
      <c r="A32" s="111" t="s">
        <v>16</v>
      </c>
      <c r="B32" s="118">
        <v>143836</v>
      </c>
      <c r="C32" s="119">
        <v>1.19</v>
      </c>
      <c r="D32" s="118">
        <v>66405</v>
      </c>
      <c r="E32" s="119">
        <v>0.56999999999999995</v>
      </c>
      <c r="F32" s="103">
        <f t="shared" si="0"/>
        <v>77431</v>
      </c>
      <c r="G32" s="120">
        <f t="shared" si="1"/>
        <v>116.60417137263761</v>
      </c>
      <c r="H32" s="105"/>
      <c r="J32" s="93"/>
      <c r="K32" s="94"/>
    </row>
    <row r="33" spans="1:12" s="79" customFormat="1" ht="24" customHeight="1" thickBot="1">
      <c r="A33" s="86" t="s">
        <v>70</v>
      </c>
      <c r="B33" s="87">
        <v>11507</v>
      </c>
      <c r="C33" s="88">
        <v>0.1</v>
      </c>
      <c r="D33" s="87">
        <v>15588</v>
      </c>
      <c r="E33" s="88">
        <v>0.14000000000000001</v>
      </c>
      <c r="F33" s="89">
        <f t="shared" si="0"/>
        <v>-4081</v>
      </c>
      <c r="G33" s="90">
        <f t="shared" si="1"/>
        <v>-26.180395175776241</v>
      </c>
      <c r="H33" s="105"/>
      <c r="J33" s="93"/>
      <c r="K33" s="94"/>
    </row>
    <row r="34" spans="1:12" s="79" customFormat="1" ht="24" customHeight="1">
      <c r="A34" s="95" t="s">
        <v>22</v>
      </c>
      <c r="B34" s="96">
        <v>9989</v>
      </c>
      <c r="C34" s="97">
        <v>0.09</v>
      </c>
      <c r="D34" s="96">
        <v>14494</v>
      </c>
      <c r="E34" s="97">
        <v>0.13</v>
      </c>
      <c r="F34" s="103">
        <f t="shared" si="0"/>
        <v>-4505</v>
      </c>
      <c r="G34" s="99">
        <f t="shared" si="1"/>
        <v>-31.081826962881191</v>
      </c>
      <c r="H34" s="92">
        <f>+B34+B35-B33</f>
        <v>0</v>
      </c>
      <c r="J34" s="93"/>
      <c r="K34" s="94"/>
    </row>
    <row r="35" spans="1:12" s="79" customFormat="1" ht="24" customHeight="1" thickBot="1">
      <c r="A35" s="111" t="s">
        <v>28</v>
      </c>
      <c r="B35" s="118">
        <v>1518</v>
      </c>
      <c r="C35" s="107">
        <v>0.01</v>
      </c>
      <c r="D35" s="118">
        <v>1094</v>
      </c>
      <c r="E35" s="107">
        <v>0.01</v>
      </c>
      <c r="F35" s="103">
        <f t="shared" si="0"/>
        <v>424</v>
      </c>
      <c r="G35" s="120">
        <f t="shared" si="1"/>
        <v>38.756855575868371</v>
      </c>
      <c r="H35" s="105"/>
      <c r="J35" s="93"/>
      <c r="K35" s="94"/>
    </row>
    <row r="36" spans="1:12" s="79" customFormat="1" ht="24" customHeight="1" thickBot="1">
      <c r="A36" s="121" t="s">
        <v>71</v>
      </c>
      <c r="B36" s="87">
        <v>12044754</v>
      </c>
      <c r="C36" s="88">
        <v>99.97</v>
      </c>
      <c r="D36" s="87">
        <v>11528053</v>
      </c>
      <c r="E36" s="88">
        <v>100</v>
      </c>
      <c r="F36" s="89">
        <f t="shared" si="0"/>
        <v>516701</v>
      </c>
      <c r="G36" s="90">
        <f t="shared" si="1"/>
        <v>4.4821185329387365</v>
      </c>
      <c r="H36" s="91">
        <f>+C36-C33-C30-C18-C7</f>
        <v>0</v>
      </c>
      <c r="J36" s="93"/>
      <c r="K36" s="94"/>
      <c r="L36" s="93"/>
    </row>
    <row r="37" spans="1:12" s="124" customFormat="1" ht="24" customHeight="1" thickBot="1">
      <c r="A37" s="122" t="s">
        <v>33</v>
      </c>
      <c r="B37" s="87">
        <v>3741</v>
      </c>
      <c r="C37" s="88">
        <v>0.03</v>
      </c>
      <c r="D37" s="87">
        <v>279</v>
      </c>
      <c r="E37" s="88">
        <v>0</v>
      </c>
      <c r="F37" s="89">
        <f t="shared" si="0"/>
        <v>3462</v>
      </c>
      <c r="G37" s="90">
        <f>(F37/D37)*100</f>
        <v>1240.8602150537633</v>
      </c>
      <c r="H37" s="123"/>
      <c r="J37" s="93"/>
      <c r="K37" s="94"/>
    </row>
    <row r="38" spans="1:12" s="79" customFormat="1" ht="24" customHeight="1">
      <c r="A38" s="125" t="s">
        <v>72</v>
      </c>
      <c r="B38" s="126">
        <v>3461</v>
      </c>
      <c r="C38" s="97">
        <v>0.03</v>
      </c>
      <c r="D38" s="126">
        <v>0</v>
      </c>
      <c r="E38" s="127">
        <v>0</v>
      </c>
      <c r="F38" s="98">
        <f t="shared" si="0"/>
        <v>3461</v>
      </c>
      <c r="G38" s="104">
        <v>0</v>
      </c>
      <c r="H38" s="105"/>
      <c r="J38" s="93"/>
      <c r="K38" s="94"/>
    </row>
    <row r="39" spans="1:12" s="79" customFormat="1" ht="24" customHeight="1">
      <c r="A39" s="100" t="s">
        <v>73</v>
      </c>
      <c r="B39" s="106">
        <v>0</v>
      </c>
      <c r="C39" s="102">
        <v>0</v>
      </c>
      <c r="D39" s="106">
        <v>0</v>
      </c>
      <c r="E39" s="102">
        <v>0</v>
      </c>
      <c r="F39" s="103">
        <f t="shared" si="0"/>
        <v>0</v>
      </c>
      <c r="G39" s="104">
        <v>0</v>
      </c>
      <c r="H39" s="105"/>
      <c r="J39" s="93"/>
      <c r="K39" s="94"/>
    </row>
    <row r="40" spans="1:12" s="79" customFormat="1" ht="24" customHeight="1">
      <c r="A40" s="125" t="s">
        <v>74</v>
      </c>
      <c r="B40" s="106">
        <v>0</v>
      </c>
      <c r="C40" s="102">
        <v>0</v>
      </c>
      <c r="D40" s="106">
        <v>0</v>
      </c>
      <c r="E40" s="102">
        <v>0</v>
      </c>
      <c r="F40" s="114">
        <f t="shared" si="0"/>
        <v>0</v>
      </c>
      <c r="G40" s="104">
        <v>0</v>
      </c>
      <c r="H40" s="105"/>
      <c r="J40" s="93"/>
      <c r="K40" s="94"/>
    </row>
    <row r="41" spans="1:12" s="79" customFormat="1" ht="24" customHeight="1" thickBot="1">
      <c r="A41" s="111" t="s">
        <v>75</v>
      </c>
      <c r="B41" s="117">
        <v>280</v>
      </c>
      <c r="C41" s="107">
        <v>0</v>
      </c>
      <c r="D41" s="117">
        <v>279</v>
      </c>
      <c r="E41" s="107">
        <v>0</v>
      </c>
      <c r="F41" s="114">
        <f t="shared" si="0"/>
        <v>1</v>
      </c>
      <c r="G41" s="120">
        <f t="shared" ref="G41" si="2">(F41/D41)*100</f>
        <v>0.35842293906810035</v>
      </c>
      <c r="H41" s="105"/>
      <c r="J41" s="93"/>
      <c r="K41" s="94"/>
    </row>
    <row r="42" spans="1:12" s="79" customFormat="1" ht="24" customHeight="1" thickBot="1">
      <c r="A42" s="86" t="s">
        <v>76</v>
      </c>
      <c r="B42" s="128">
        <v>0</v>
      </c>
      <c r="C42" s="129">
        <v>0</v>
      </c>
      <c r="D42" s="128">
        <v>0</v>
      </c>
      <c r="E42" s="129">
        <v>0</v>
      </c>
      <c r="F42" s="130">
        <f t="shared" si="0"/>
        <v>0</v>
      </c>
      <c r="G42" s="131">
        <f>C42-E42</f>
        <v>0</v>
      </c>
      <c r="H42" s="105"/>
      <c r="J42" s="93"/>
      <c r="K42" s="94"/>
    </row>
    <row r="43" spans="1:12" s="79" customFormat="1" ht="24" customHeight="1">
      <c r="A43" s="95" t="s">
        <v>23</v>
      </c>
      <c r="B43" s="126">
        <v>0</v>
      </c>
      <c r="C43" s="127">
        <v>0</v>
      </c>
      <c r="D43" s="126">
        <v>0</v>
      </c>
      <c r="E43" s="127">
        <v>0</v>
      </c>
      <c r="F43" s="103">
        <f t="shared" si="0"/>
        <v>0</v>
      </c>
      <c r="G43" s="104">
        <v>0</v>
      </c>
      <c r="H43" s="105"/>
      <c r="J43" s="93"/>
      <c r="K43" s="94"/>
    </row>
    <row r="44" spans="1:12" s="79" customFormat="1" ht="24" customHeight="1">
      <c r="A44" s="100" t="s">
        <v>77</v>
      </c>
      <c r="B44" s="106">
        <v>0</v>
      </c>
      <c r="C44" s="102">
        <v>0</v>
      </c>
      <c r="D44" s="106">
        <v>0</v>
      </c>
      <c r="E44" s="102">
        <v>0</v>
      </c>
      <c r="F44" s="103">
        <f t="shared" si="0"/>
        <v>0</v>
      </c>
      <c r="G44" s="104">
        <v>0</v>
      </c>
      <c r="H44" s="105"/>
      <c r="J44" s="93"/>
      <c r="K44" s="94"/>
    </row>
    <row r="45" spans="1:12" s="79" customFormat="1" ht="24" customHeight="1" thickBot="1">
      <c r="A45" s="132" t="s">
        <v>78</v>
      </c>
      <c r="B45" s="118">
        <v>0</v>
      </c>
      <c r="C45" s="113">
        <v>0</v>
      </c>
      <c r="D45" s="118">
        <v>0</v>
      </c>
      <c r="E45" s="113">
        <v>0</v>
      </c>
      <c r="F45" s="103">
        <f t="shared" si="0"/>
        <v>0</v>
      </c>
      <c r="G45" s="104">
        <v>0</v>
      </c>
      <c r="H45" s="105"/>
      <c r="J45" s="93"/>
      <c r="K45" s="94"/>
    </row>
    <row r="46" spans="1:12" s="79" customFormat="1" ht="24" customHeight="1" thickBot="1">
      <c r="A46" s="133" t="s">
        <v>79</v>
      </c>
      <c r="B46" s="87">
        <v>12048495</v>
      </c>
      <c r="C46" s="88">
        <v>100</v>
      </c>
      <c r="D46" s="87">
        <v>11528332</v>
      </c>
      <c r="E46" s="88">
        <v>100</v>
      </c>
      <c r="F46" s="89">
        <f t="shared" si="0"/>
        <v>520163</v>
      </c>
      <c r="G46" s="90">
        <f>(F46/D46)*100</f>
        <v>4.5120404235408902</v>
      </c>
      <c r="H46" s="105"/>
      <c r="J46" s="93"/>
      <c r="K46" s="94"/>
    </row>
    <row r="47" spans="1:12" s="141" customFormat="1">
      <c r="A47" s="134" t="s">
        <v>80</v>
      </c>
      <c r="B47" s="135"/>
      <c r="C47" s="135"/>
      <c r="D47" s="136"/>
      <c r="E47" s="137"/>
      <c r="F47" s="135"/>
      <c r="G47" s="138"/>
      <c r="H47" s="139"/>
      <c r="I47" s="140"/>
      <c r="J47" s="139"/>
    </row>
    <row r="48" spans="1:12" s="141" customFormat="1">
      <c r="A48" s="59"/>
      <c r="B48" s="142"/>
      <c r="C48" s="142"/>
      <c r="D48" s="143"/>
      <c r="E48" s="143"/>
      <c r="F48" s="142"/>
      <c r="G48" s="138"/>
      <c r="H48" s="139"/>
      <c r="I48" s="140"/>
      <c r="J48" s="139"/>
    </row>
    <row r="49" spans="1:10" s="141" customFormat="1">
      <c r="A49" s="155"/>
      <c r="B49" s="155"/>
      <c r="C49" s="155"/>
      <c r="D49" s="155"/>
      <c r="E49" s="155"/>
      <c r="F49" s="155"/>
      <c r="G49" s="138"/>
      <c r="H49" s="139"/>
      <c r="I49" s="140"/>
      <c r="J49" s="139"/>
    </row>
  </sheetData>
  <mergeCells count="6">
    <mergeCell ref="A49:F49"/>
    <mergeCell ref="A1:G1"/>
    <mergeCell ref="A2:G2"/>
    <mergeCell ref="F4:G4"/>
    <mergeCell ref="B5:C5"/>
    <mergeCell ref="D5:E5"/>
  </mergeCells>
  <phoneticPr fontId="4" type="noConversion"/>
  <printOptions horizontalCentered="1" vertic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李佳盈</cp:lastModifiedBy>
  <cp:lastPrinted>2021-08-25T06:14:47Z</cp:lastPrinted>
  <dcterms:created xsi:type="dcterms:W3CDTF">2021-08-25T01:20:40Z</dcterms:created>
  <dcterms:modified xsi:type="dcterms:W3CDTF">2021-08-31T08:28:24Z</dcterms:modified>
</cp:coreProperties>
</file>