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15" i="1" l="1"/>
  <c r="P115" i="1"/>
  <c r="P114" i="1"/>
  <c r="O115" i="1"/>
  <c r="M115" i="1"/>
  <c r="M114" i="1"/>
  <c r="L115" i="1"/>
  <c r="J115" i="1"/>
  <c r="J114" i="1"/>
  <c r="I115" i="1"/>
  <c r="G115" i="1"/>
  <c r="G114" i="1"/>
  <c r="F115" i="1" l="1"/>
  <c r="F114" i="1"/>
  <c r="R113" i="1"/>
  <c r="Q113" i="1"/>
  <c r="O113" i="1"/>
  <c r="N113" i="1"/>
  <c r="L113" i="1"/>
  <c r="K113" i="1"/>
  <c r="I113" i="1"/>
  <c r="H113" i="1"/>
  <c r="R111" i="1" l="1"/>
  <c r="Q111" i="1"/>
  <c r="O111" i="1"/>
  <c r="N111" i="1"/>
  <c r="L111" i="1"/>
  <c r="K111" i="1"/>
  <c r="I111" i="1"/>
  <c r="H111" i="1"/>
  <c r="R110" i="1" l="1"/>
  <c r="Q110" i="1"/>
  <c r="O110" i="1"/>
  <c r="N110" i="1"/>
  <c r="L110" i="1"/>
  <c r="K110" i="1"/>
  <c r="I110" i="1"/>
  <c r="H110" i="1"/>
  <c r="R109" i="1" l="1"/>
  <c r="Q109" i="1"/>
  <c r="O109" i="1"/>
  <c r="N109" i="1"/>
  <c r="L109" i="1" l="1"/>
  <c r="K109" i="1"/>
  <c r="I109" i="1"/>
  <c r="H109" i="1"/>
  <c r="R107" i="1" l="1"/>
  <c r="Q107" i="1"/>
  <c r="O107" i="1"/>
  <c r="N107" i="1"/>
  <c r="L107" i="1"/>
  <c r="K107" i="1"/>
  <c r="I107" i="1"/>
  <c r="H107" i="1"/>
  <c r="R106" i="1" l="1"/>
  <c r="Q106" i="1"/>
  <c r="O106" i="1"/>
  <c r="N106" i="1"/>
  <c r="L106" i="1"/>
  <c r="K106" i="1"/>
  <c r="I106" i="1"/>
  <c r="H106" i="1"/>
  <c r="E114" i="1" l="1"/>
  <c r="E115" i="1"/>
  <c r="D114" i="1"/>
  <c r="D115" i="1"/>
  <c r="R114" i="1"/>
  <c r="L114" i="1"/>
  <c r="R105" i="1"/>
  <c r="Q105" i="1"/>
  <c r="O105" i="1"/>
  <c r="N105" i="1"/>
  <c r="L105" i="1"/>
  <c r="K105" i="1"/>
  <c r="I105" i="1"/>
  <c r="H105" i="1"/>
  <c r="I114" i="1" l="1"/>
  <c r="O114" i="1"/>
  <c r="R103" i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<sst xmlns="http://schemas.openxmlformats.org/spreadsheetml/2006/main" count="273" uniqueCount="122">
  <si>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</si>
  <si>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</si>
  <si>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</si>
  <si>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</si>
  <si>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</si>
  <si>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</si>
  <si>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</si>
  <si>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</si>
  <si>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</si>
  <si>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</si>
  <si>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</si>
  <si>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</si>
  <si>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</si>
  <si>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</si>
  <si>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</si>
  <si>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</si>
  <si>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</si>
  <si>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</si>
  <si>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</si>
  <si>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</si>
  <si>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</si>
  <si>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</si>
  <si>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</si>
  <si>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</si>
  <si>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</si>
  <si>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</si>
  <si>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</si>
  <si>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</si>
  <si>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</si>
  <si>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</si>
  <si>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</si>
  <si>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</si>
  <si>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</si>
  <si>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</si>
  <si>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</si>
  <si>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</si>
  <si>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</si>
  <si>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</si>
  <si>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</si>
  <si>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</si>
  <si>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</si>
  <si>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</si>
  <si>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</si>
  <si>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</si>
  <si>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</si>
  <si>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</si>
  <si>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</si>
  <si>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</si>
  <si>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</si>
  <si>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</si>
  <si>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</si>
  <si>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</si>
  <si>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</si>
  <si>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</si>
  <si>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</si>
  <si>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</si>
  <si>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</si>
  <si>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</si>
  <si>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</si>
  <si>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</si>
  <si>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</si>
  <si>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</si>
  <si>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</si>
  <si>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</si>
  <si>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</si>
  <si>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</si>
  <si>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</si>
  <si>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</si>
  <si>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</si>
  <si>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</si>
  <si>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</si>
  <si>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</si>
  <si>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</si>
  <si>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</si>
  <si>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</si>
  <si>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</si>
  <si>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</si>
  <si>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</si>
  <si>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</si>
  <si>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</si>
  <si>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</si>
  <si>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</si>
  <si>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</si>
  <si>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</si>
  <si>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</si>
  <si>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</si>
  <si>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</si>
  <si>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</si>
  <si>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</si>
  <si>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</si>
  <si>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</si>
  <si>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</si>
  <si>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</si>
  <si>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</si>
  <si>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</si>
  <si>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</si>
  <si>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</si>
  <si>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</si>
  <si>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</si>
  <si>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</si>
  <si>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</si>
  <si>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</si>
  <si>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</si>
  <si>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</si>
  <si>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</si>
  <si>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</si>
  <si>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</si>
  <si>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</si>
  <si>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</si>
  <si>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</si>
  <si>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</si>
  <si>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</si>
  <si>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</si>
  <si>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</si>
  <si>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</si>
  <si>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</si>
  <si>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</si>
  <si>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</si>
  <si>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</si>
  <si>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1-7</t>
    </r>
    <r>
      <rPr>
        <sz val="11"/>
        <rFont val="標楷體"/>
        <family val="4"/>
        <charset val="136"/>
      </rPr>
      <t>月</t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</si>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</sst>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B0F0"/>
      <name val="Times New Roman"/>
      <family val="1"/>
      <charset val="136"/>
    </font>
    <font>
      <sz val="11"/>
      <color rgb="FF00B0F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8" fontId="13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7"/>
  <sheetViews>
    <sheetView showGridLines="0" tabSelected="1" topLeftCell="A69" zoomScale="118" zoomScaleNormal="118" workbookViewId="0">
      <selection activeCell="I119" sqref="I119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4" t="s">
        <v>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5" t="s">
        <v>2</v>
      </c>
      <c r="E3" s="65"/>
      <c r="F3" s="5" t="s">
        <v>3</v>
      </c>
      <c r="G3" s="65" t="s">
        <v>4</v>
      </c>
      <c r="H3" s="65"/>
      <c r="I3" s="65"/>
      <c r="J3" s="65"/>
      <c r="K3" s="65"/>
      <c r="L3" s="65"/>
      <c r="M3" s="66" t="s">
        <v>5</v>
      </c>
      <c r="N3" s="66"/>
      <c r="O3" s="66"/>
      <c r="P3" s="66"/>
      <c r="Q3" s="66"/>
      <c r="R3" s="6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7" t="s">
        <v>11</v>
      </c>
      <c r="I4" s="67"/>
      <c r="J4" s="12" t="s">
        <v>12</v>
      </c>
      <c r="K4" s="68" t="s">
        <v>11</v>
      </c>
      <c r="L4" s="68"/>
      <c r="M4" s="10" t="s">
        <v>10</v>
      </c>
      <c r="N4" s="69" t="s">
        <v>11</v>
      </c>
      <c r="O4" s="69"/>
      <c r="P4" s="12" t="s">
        <v>12</v>
      </c>
      <c r="Q4" s="70" t="s">
        <v>11</v>
      </c>
      <c r="R4" s="7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3.75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hidden="1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hidden="1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hidden="1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hidden="1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hidden="1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hidden="1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hidden="1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hidden="1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hidden="1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hidden="1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hidden="1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hidden="1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25" customHeight="1" x14ac:dyDescent="0.25">
      <c r="A87" s="1"/>
      <c r="B87" s="21" t="s">
        <v>112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16</v>
      </c>
      <c r="I87" s="36">
        <v>-10.02</v>
      </c>
      <c r="J87" s="37">
        <v>13970707</v>
      </c>
      <c r="K87" s="27" t="s">
        <v>16</v>
      </c>
      <c r="L87" s="38">
        <v>-6.46</v>
      </c>
      <c r="M87" s="35">
        <v>69701</v>
      </c>
      <c r="N87" s="27" t="s">
        <v>16</v>
      </c>
      <c r="O87" s="36">
        <v>-29.56</v>
      </c>
      <c r="P87" s="37">
        <v>43684</v>
      </c>
      <c r="Q87" s="27" t="s">
        <v>16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3.75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75</v>
      </c>
      <c r="C89" s="54" t="s">
        <v>31</v>
      </c>
      <c r="D89" s="23">
        <v>0.1</v>
      </c>
      <c r="E89" s="31">
        <v>0.32</v>
      </c>
      <c r="F89" s="34" t="s">
        <v>90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91</v>
      </c>
      <c r="C90" s="54"/>
      <c r="D90" s="23">
        <v>0.1</v>
      </c>
      <c r="E90" s="31">
        <v>0.28000000000000003</v>
      </c>
      <c r="F90" s="34" t="s">
        <v>92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x14ac:dyDescent="0.25">
      <c r="A91" s="1"/>
      <c r="B91" s="32" t="s">
        <v>93</v>
      </c>
      <c r="C91" s="54"/>
      <c r="D91" s="23">
        <v>0.1</v>
      </c>
      <c r="E91" s="31">
        <v>0.34</v>
      </c>
      <c r="F91" s="34" t="s">
        <v>94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5.25" customHeight="1" x14ac:dyDescent="0.25">
      <c r="A92" s="1"/>
      <c r="B92" s="32"/>
      <c r="C92" s="54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" customHeight="1" x14ac:dyDescent="0.25">
      <c r="A93" s="1"/>
      <c r="B93" s="32" t="s">
        <v>95</v>
      </c>
      <c r="C93" s="54"/>
      <c r="D93" s="23">
        <v>0.12</v>
      </c>
      <c r="E93" s="31">
        <v>0.33</v>
      </c>
      <c r="F93" s="34" t="s">
        <v>96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97</v>
      </c>
      <c r="C94" s="54"/>
      <c r="D94" s="23">
        <v>0.1</v>
      </c>
      <c r="E94" s="31">
        <v>0.31</v>
      </c>
      <c r="F94" s="34" t="s">
        <v>98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6.350000000000001" customHeight="1" x14ac:dyDescent="0.25">
      <c r="A95" s="1"/>
      <c r="B95" s="32" t="s">
        <v>99</v>
      </c>
      <c r="C95" s="54"/>
      <c r="D95" s="23">
        <v>0.09</v>
      </c>
      <c r="E95" s="31">
        <v>0.4</v>
      </c>
      <c r="F95" s="34" t="s">
        <v>100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4.5" customHeight="1" x14ac:dyDescent="0.25">
      <c r="A96" s="1"/>
      <c r="B96" s="32"/>
      <c r="C96" s="54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101</v>
      </c>
      <c r="C97" s="54"/>
      <c r="D97" s="23">
        <v>0.08</v>
      </c>
      <c r="E97" s="31">
        <v>0.25</v>
      </c>
      <c r="F97" s="34" t="s">
        <v>102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103</v>
      </c>
      <c r="C98" s="54"/>
      <c r="D98" s="23">
        <v>0.09</v>
      </c>
      <c r="E98" s="31">
        <v>0.3</v>
      </c>
      <c r="F98" s="34" t="s">
        <v>104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6.350000000000001" customHeight="1" x14ac:dyDescent="0.25">
      <c r="A99" s="1"/>
      <c r="B99" s="32" t="s">
        <v>106</v>
      </c>
      <c r="C99" s="54"/>
      <c r="D99" s="23">
        <v>0.08</v>
      </c>
      <c r="E99" s="31">
        <v>0.28000000000000003</v>
      </c>
      <c r="F99" s="34" t="s">
        <v>105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B100" s="32"/>
      <c r="C100" s="54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87</v>
      </c>
      <c r="C101" s="54"/>
      <c r="D101" s="23">
        <v>0.1</v>
      </c>
      <c r="E101" s="31">
        <v>0.3</v>
      </c>
      <c r="F101" s="34" t="s">
        <v>107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32" t="s">
        <v>108</v>
      </c>
      <c r="C102" s="54"/>
      <c r="D102" s="23">
        <v>0.08</v>
      </c>
      <c r="E102" s="31">
        <v>0.31</v>
      </c>
      <c r="F102" s="34" t="s">
        <v>109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6.350000000000001" customHeight="1" x14ac:dyDescent="0.25">
      <c r="A103" s="1"/>
      <c r="B103" s="32" t="s">
        <v>110</v>
      </c>
      <c r="C103" s="54"/>
      <c r="D103" s="23">
        <v>0.09</v>
      </c>
      <c r="E103" s="31">
        <v>0.32</v>
      </c>
      <c r="F103" s="34" t="s">
        <v>111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3.75" customHeight="1" x14ac:dyDescent="0.25">
      <c r="A104" s="1"/>
      <c r="B104" s="32"/>
      <c r="C104" s="54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4.25" customHeight="1" x14ac:dyDescent="0.25">
      <c r="A105" s="1"/>
      <c r="B105" s="32" t="s">
        <v>113</v>
      </c>
      <c r="C105" s="54"/>
      <c r="D105" s="23">
        <v>0.08</v>
      </c>
      <c r="E105" s="31">
        <v>0.27</v>
      </c>
      <c r="F105" s="34" t="s">
        <v>92</v>
      </c>
      <c r="G105" s="35">
        <v>4849247</v>
      </c>
      <c r="H105" s="36">
        <f>(G105-G103)/G103*100</f>
        <v>-25.243512750041468</v>
      </c>
      <c r="I105" s="36">
        <f>(G105-G89)/G89*100</f>
        <v>-27.490389115589299</v>
      </c>
      <c r="J105" s="37">
        <v>1089108</v>
      </c>
      <c r="K105" s="36">
        <f>(J105-J103)/J103*100</f>
        <v>-15.855526909268185</v>
      </c>
      <c r="L105" s="36">
        <f>(J105-J89)/J89*100</f>
        <v>-4.2374043787918758</v>
      </c>
      <c r="M105" s="35">
        <v>3915</v>
      </c>
      <c r="N105" s="36">
        <f>(M105-M103)/M103*100</f>
        <v>-31.794425087108014</v>
      </c>
      <c r="O105" s="36">
        <f>(M105-M89)/M89*100</f>
        <v>-39.648527824880532</v>
      </c>
      <c r="P105" s="37">
        <v>2924</v>
      </c>
      <c r="Q105" s="36">
        <f>(P105-P103)/P103*100</f>
        <v>-29.863276565123531</v>
      </c>
      <c r="R105" s="39">
        <f>(P105-P89)/P89*100</f>
        <v>-19.002770083102494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5">
      <c r="A106" s="1"/>
      <c r="B106" s="32" t="s">
        <v>114</v>
      </c>
      <c r="C106" s="54"/>
      <c r="D106" s="23">
        <v>7.0000000000000007E-2</v>
      </c>
      <c r="E106" s="31">
        <v>0.24</v>
      </c>
      <c r="F106" s="34" t="s">
        <v>115</v>
      </c>
      <c r="G106" s="35">
        <v>5686534</v>
      </c>
      <c r="H106" s="36">
        <f>(G106-G105)/G105*100</f>
        <v>17.26633021580464</v>
      </c>
      <c r="I106" s="36">
        <f>(G106-G90)/G90*100</f>
        <v>22.357653165626278</v>
      </c>
      <c r="J106" s="37">
        <v>999767</v>
      </c>
      <c r="K106" s="36">
        <f>(J106-J105)/J105*100</f>
        <v>-8.2031350426220353</v>
      </c>
      <c r="L106" s="36">
        <f>(J106-J90)/J90*100</f>
        <v>3.4059515719816269</v>
      </c>
      <c r="M106" s="35">
        <v>3716</v>
      </c>
      <c r="N106" s="36">
        <f>(M106-M105)/M105*100</f>
        <v>-5.0830140485312896</v>
      </c>
      <c r="O106" s="36">
        <f>(M106-M90)/M90*100</f>
        <v>-20.54735941843062</v>
      </c>
      <c r="P106" s="37">
        <v>2375</v>
      </c>
      <c r="Q106" s="36">
        <f>(P106-P105)/P105*100</f>
        <v>-18.775649794801641</v>
      </c>
      <c r="R106" s="39">
        <f>(P106-P90)/P90*100</f>
        <v>-13.636363636363635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" customHeight="1" x14ac:dyDescent="0.25">
      <c r="A107" s="1"/>
      <c r="B107" s="32" t="s">
        <v>116</v>
      </c>
      <c r="C107" s="54"/>
      <c r="D107" s="23">
        <v>7.0000000000000007E-2</v>
      </c>
      <c r="E107" s="31">
        <v>0.22</v>
      </c>
      <c r="F107" s="34" t="s">
        <v>94</v>
      </c>
      <c r="G107" s="35">
        <v>7589672</v>
      </c>
      <c r="H107" s="36">
        <f>(G107-G106)/G106*100</f>
        <v>33.467451350858006</v>
      </c>
      <c r="I107" s="36">
        <f>(G107-G91)/G91*100</f>
        <v>-4.3112603029013608</v>
      </c>
      <c r="J107" s="37">
        <v>1357585</v>
      </c>
      <c r="K107" s="36">
        <f>(J107-J106)/J106*100</f>
        <v>35.790139102410862</v>
      </c>
      <c r="L107" s="36">
        <f>(J107-J91)/J91*100</f>
        <v>-1.782846245337238</v>
      </c>
      <c r="M107" s="35">
        <v>5399</v>
      </c>
      <c r="N107" s="36">
        <f>(M107-M106)/M106*100</f>
        <v>45.290635091496235</v>
      </c>
      <c r="O107" s="36">
        <f>(M107-M91)/M91*100</f>
        <v>-33.973339855692799</v>
      </c>
      <c r="P107" s="37">
        <v>3048</v>
      </c>
      <c r="Q107" s="36">
        <f>(P107-P106)/P106*100</f>
        <v>28.336842105263159</v>
      </c>
      <c r="R107" s="39">
        <f>(P107-P91)/P91*100</f>
        <v>-34.564190639759552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4.5" customHeight="1" x14ac:dyDescent="0.25">
      <c r="A108" s="1"/>
      <c r="B108" s="32"/>
      <c r="C108" s="54"/>
      <c r="D108" s="23"/>
      <c r="E108" s="31"/>
      <c r="F108" s="34"/>
      <c r="G108" s="35"/>
      <c r="H108" s="36"/>
      <c r="I108" s="36"/>
      <c r="J108" s="37"/>
      <c r="K108" s="36"/>
      <c r="L108" s="36"/>
      <c r="M108" s="35"/>
      <c r="N108" s="36"/>
      <c r="O108" s="36"/>
      <c r="P108" s="37"/>
      <c r="Q108" s="36"/>
      <c r="R108" s="39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2.75" customHeight="1" x14ac:dyDescent="0.25">
      <c r="A109" s="1"/>
      <c r="B109" s="32" t="s">
        <v>81</v>
      </c>
      <c r="C109" s="54"/>
      <c r="D109" s="23">
        <v>0.09</v>
      </c>
      <c r="E109" s="31">
        <v>0.23</v>
      </c>
      <c r="F109" s="34" t="s">
        <v>107</v>
      </c>
      <c r="G109" s="35">
        <v>4304351</v>
      </c>
      <c r="H109" s="36">
        <f>(G109-G107)/G107*100</f>
        <v>-43.286732285663994</v>
      </c>
      <c r="I109" s="36">
        <f>(G109-G93)/G93*100</f>
        <v>-28.811106811017499</v>
      </c>
      <c r="J109" s="37">
        <v>1003349</v>
      </c>
      <c r="K109" s="36">
        <f>(J109-J107)/J107*100</f>
        <v>-26.093099142963421</v>
      </c>
      <c r="L109" s="36">
        <f>(J109-J93)/J93*100</f>
        <v>-8.1876712303697019</v>
      </c>
      <c r="M109" s="35">
        <v>3771</v>
      </c>
      <c r="N109" s="36">
        <f>(M109-M107)/M107*100</f>
        <v>-30.153732172624558</v>
      </c>
      <c r="O109" s="36">
        <f>(M109-M93)/M93*100</f>
        <v>-47.799003322259139</v>
      </c>
      <c r="P109" s="37">
        <v>2321</v>
      </c>
      <c r="Q109" s="36">
        <f>(P109-P107)/P107*100</f>
        <v>-23.851706036745409</v>
      </c>
      <c r="R109" s="39">
        <f>(P109-P93)/P93*100</f>
        <v>-36.148555708390646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2.75" customHeight="1" x14ac:dyDescent="0.25">
      <c r="A110" s="1"/>
      <c r="B110" s="32" t="s">
        <v>82</v>
      </c>
      <c r="C110" s="54"/>
      <c r="D110" s="23">
        <v>0.08</v>
      </c>
      <c r="E110" s="31">
        <v>0.27</v>
      </c>
      <c r="F110" s="34" t="s">
        <v>100</v>
      </c>
      <c r="G110" s="35">
        <v>7155996</v>
      </c>
      <c r="H110" s="36">
        <f>(G110-G109)/G109*100</f>
        <v>66.250289532614786</v>
      </c>
      <c r="I110" s="36">
        <f>(G110-G94)/G94*100</f>
        <v>51.623512421227133</v>
      </c>
      <c r="J110" s="37">
        <v>1299292</v>
      </c>
      <c r="K110" s="36">
        <f>(J110-J109)/J109*100</f>
        <v>29.49551950517716</v>
      </c>
      <c r="L110" s="36">
        <f>(J110-J94)/J94*100</f>
        <v>31.453269203141222</v>
      </c>
      <c r="M110" s="35">
        <v>6030</v>
      </c>
      <c r="N110" s="36">
        <f>(M110-M109)/M109*100</f>
        <v>59.904534606205253</v>
      </c>
      <c r="O110" s="36">
        <f>(M110-M94)/M94*100</f>
        <v>22.237989053314415</v>
      </c>
      <c r="P110" s="37">
        <v>3480</v>
      </c>
      <c r="Q110" s="36">
        <f>(P110-P109)/P109*100</f>
        <v>49.935372684187854</v>
      </c>
      <c r="R110" s="39">
        <f>(P110-P94)/P94*100</f>
        <v>13.133940182054616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8" customHeight="1" x14ac:dyDescent="0.25">
      <c r="A111" s="1"/>
      <c r="B111" s="32" t="s">
        <v>117</v>
      </c>
      <c r="C111" s="54"/>
      <c r="D111" s="23">
        <v>0.08</v>
      </c>
      <c r="E111" s="31">
        <v>0.27</v>
      </c>
      <c r="F111" s="34" t="s">
        <v>118</v>
      </c>
      <c r="G111" s="35">
        <v>5585013</v>
      </c>
      <c r="H111" s="36">
        <f>(G111-G110)/G110*100</f>
        <v>-21.95338007455566</v>
      </c>
      <c r="I111" s="36">
        <f>(G111-G95)/G95*100</f>
        <v>-23.899992969111509</v>
      </c>
      <c r="J111" s="37">
        <v>1142277</v>
      </c>
      <c r="K111" s="36">
        <f>(J111-J110)/J110*100</f>
        <v>-12.084658413966991</v>
      </c>
      <c r="L111" s="36">
        <f>(J111-J95)/J95*100</f>
        <v>-8.059503754399719</v>
      </c>
      <c r="M111" s="35">
        <v>4552</v>
      </c>
      <c r="N111" s="36">
        <f>(M111-M110)/M110*100</f>
        <v>-24.510779436152571</v>
      </c>
      <c r="O111" s="36">
        <f>(M111-M95)/M95*100</f>
        <v>-28.371361132966165</v>
      </c>
      <c r="P111" s="37">
        <v>3093</v>
      </c>
      <c r="Q111" s="36">
        <f>(P111-P110)/P110*100</f>
        <v>-11.120689655172415</v>
      </c>
      <c r="R111" s="39">
        <f>(P111-P95)/P95*100</f>
        <v>-37.451971688574318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6.75" customHeight="1" x14ac:dyDescent="0.25">
      <c r="A112" s="1"/>
      <c r="B112" s="32"/>
      <c r="C112" s="54"/>
      <c r="D112" s="23"/>
      <c r="E112" s="31"/>
      <c r="F112" s="34"/>
      <c r="G112" s="35"/>
      <c r="H112" s="36"/>
      <c r="I112" s="36"/>
      <c r="J112" s="37"/>
      <c r="K112" s="36"/>
      <c r="L112" s="36"/>
      <c r="M112" s="35"/>
      <c r="N112" s="36"/>
      <c r="O112" s="36"/>
      <c r="P112" s="37"/>
      <c r="Q112" s="36"/>
      <c r="R112" s="39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25" customHeight="1" x14ac:dyDescent="0.25">
      <c r="A113" s="1"/>
      <c r="B113" s="32" t="s">
        <v>84</v>
      </c>
      <c r="C113" s="54"/>
      <c r="D113" s="23">
        <v>0.08</v>
      </c>
      <c r="E113" s="31">
        <v>0.24</v>
      </c>
      <c r="F113" s="34" t="s">
        <v>121</v>
      </c>
      <c r="G113" s="35">
        <v>4734953</v>
      </c>
      <c r="H113" s="36">
        <f>(G113-G111)/G111*100</f>
        <v>-15.220376389455136</v>
      </c>
      <c r="I113" s="36">
        <f>(G113-G97)/G97*100</f>
        <v>-27.653017678355418</v>
      </c>
      <c r="J113" s="37">
        <v>1101444</v>
      </c>
      <c r="K113" s="36">
        <f>(J113-J111)/J111*100</f>
        <v>-3.5747021081576533</v>
      </c>
      <c r="L113" s="36">
        <f>(J113-J97)/J97*100</f>
        <v>-13.948813542637541</v>
      </c>
      <c r="M113" s="35">
        <v>3731</v>
      </c>
      <c r="N113" s="36">
        <f>(M113-M111)/M111*100</f>
        <v>-18.036028119507908</v>
      </c>
      <c r="O113" s="36">
        <f>(M113-M97)/M97*100</f>
        <v>-27.511171556246357</v>
      </c>
      <c r="P113" s="37">
        <v>2626</v>
      </c>
      <c r="Q113" s="36">
        <f>(P113-P111)/P111*100</f>
        <v>-15.098609763983188</v>
      </c>
      <c r="R113" s="39">
        <f>(P113-P97)/P97*100</f>
        <v>-16.898734177215189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5" customHeight="1" x14ac:dyDescent="0.25">
      <c r="A114" s="1"/>
      <c r="B114" s="62" t="s">
        <v>119</v>
      </c>
      <c r="C114" s="62"/>
      <c r="D114" s="23">
        <f>M114 / G114*100</f>
        <v>7.796868252071644E-2</v>
      </c>
      <c r="E114" s="31">
        <f>P114/J114*100</f>
        <v>0.24856052092740211</v>
      </c>
      <c r="F114" s="25">
        <f>20+16+22+19+21+21+22</f>
        <v>141</v>
      </c>
      <c r="G114" s="35">
        <f>G105+G106+G107+G109+G110+G111+G113</f>
        <v>39905766</v>
      </c>
      <c r="H114" s="71"/>
      <c r="I114" s="36">
        <f>(G114-G115)/G115*100</f>
        <v>-9.1328696044934077</v>
      </c>
      <c r="J114" s="37">
        <f>J105+J106+J107+J109+J110+J111+J113</f>
        <v>7992822</v>
      </c>
      <c r="K114" s="71"/>
      <c r="L114" s="36">
        <f>(J114-J115)/J115*100</f>
        <v>-1.2011258847813588</v>
      </c>
      <c r="M114" s="35">
        <f>M105+M106+M107+M109+M110+M111+M113</f>
        <v>31114</v>
      </c>
      <c r="N114" s="71"/>
      <c r="O114" s="36">
        <f>(M114-M115)/M115*100</f>
        <v>-27.641860465116281</v>
      </c>
      <c r="P114" s="37">
        <f>P105+P106+P107+P109+P110+P111+P113</f>
        <v>19867</v>
      </c>
      <c r="Q114" s="71"/>
      <c r="R114" s="39">
        <f>(P114-P115)/P115*100</f>
        <v>-23.097468452427034</v>
      </c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3.5" customHeight="1" thickBot="1" x14ac:dyDescent="0.3">
      <c r="A115" s="1"/>
      <c r="B115" s="63" t="s">
        <v>120</v>
      </c>
      <c r="C115" s="63"/>
      <c r="D115" s="60">
        <f>M115/G115*100</f>
        <v>9.7912833123082604E-2</v>
      </c>
      <c r="E115" s="61">
        <f>P115/J115*100</f>
        <v>0.31933278557843003</v>
      </c>
      <c r="F115" s="55">
        <f>17+20+22+20+20+21+23</f>
        <v>143</v>
      </c>
      <c r="G115" s="56">
        <f>G89+G90+G91+G93+G94+G95+G97</f>
        <v>43916613</v>
      </c>
      <c r="H115" s="72"/>
      <c r="I115" s="58">
        <f>(G115-49423223)/49423223*100</f>
        <v>-11.141746057313988</v>
      </c>
      <c r="J115" s="57">
        <f>J89+J90+J91+J93+J94+J95+J97</f>
        <v>8089993</v>
      </c>
      <c r="K115" s="72"/>
      <c r="L115" s="58">
        <f>(J115-8776462)/8776462*100</f>
        <v>-7.8217053751272445</v>
      </c>
      <c r="M115" s="56">
        <f>M89+M90+M91+M93+M94+M95+M97</f>
        <v>43000</v>
      </c>
      <c r="N115" s="72"/>
      <c r="O115" s="58">
        <f>(M115-58847)/58847*100</f>
        <v>-26.929155267048451</v>
      </c>
      <c r="P115" s="57">
        <f>P89+P90+P91+P93+P94+P95+P97</f>
        <v>25834</v>
      </c>
      <c r="Q115" s="72"/>
      <c r="R115" s="59">
        <f>(P115-32537)/32537*100</f>
        <v>-20.601161754310475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3.5" customHeight="1" x14ac:dyDescent="0.25">
      <c r="A116" s="1"/>
      <c r="B116" s="44"/>
      <c r="C116" s="44"/>
      <c r="D116" s="31"/>
      <c r="E116" s="31"/>
      <c r="F116" s="45"/>
      <c r="G116" s="46"/>
      <c r="H116" s="47"/>
      <c r="I116" s="47"/>
      <c r="J116" s="46"/>
      <c r="K116" s="47"/>
      <c r="L116" s="47"/>
      <c r="M116" s="46"/>
      <c r="N116" s="47"/>
      <c r="O116" s="47"/>
      <c r="P116" s="46"/>
      <c r="Q116" s="47"/>
      <c r="R116" s="4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3.5" customHeight="1" x14ac:dyDescent="0.25">
      <c r="A117" s="1"/>
      <c r="B117" s="48" t="s">
        <v>62</v>
      </c>
      <c r="C117" s="49" t="s">
        <v>63</v>
      </c>
      <c r="D117" s="50"/>
      <c r="E117" s="51"/>
      <c r="F117" s="51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9.75" customHeight="1" x14ac:dyDescent="0.25">
      <c r="A118" s="1"/>
      <c r="B118" s="48" t="s">
        <v>64</v>
      </c>
      <c r="C118" s="49" t="s">
        <v>65</v>
      </c>
      <c r="D118" s="50"/>
      <c r="E118" s="51"/>
      <c r="F118" s="51"/>
      <c r="G118" s="51"/>
      <c r="H118" s="51"/>
      <c r="I118" s="51"/>
      <c r="J118" s="53"/>
      <c r="K118" s="53"/>
      <c r="L118" s="53"/>
      <c r="M118" s="53"/>
      <c r="N118" s="53"/>
      <c r="O118" s="53"/>
      <c r="P118" s="53"/>
      <c r="Q118" s="53"/>
      <c r="R118" s="53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3.5" customHeight="1" x14ac:dyDescent="0.25">
      <c r="A119" s="1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3.5" customHeight="1" x14ac:dyDescent="0.25">
      <c r="A120" s="1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3.5" customHeight="1" x14ac:dyDescent="0.25">
      <c r="A121" s="1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5.25" customHeight="1" x14ac:dyDescent="0.25">
      <c r="A122" s="1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3.5" customHeight="1" x14ac:dyDescent="0.25">
      <c r="A125" s="1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8" customHeight="1" x14ac:dyDescent="0.25"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5.75" customHeight="1" x14ac:dyDescent="0.25"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5.75" customHeight="1" x14ac:dyDescent="0.25"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9:49" ht="10.15" customHeight="1" x14ac:dyDescent="0.25"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9:49" ht="15.75" customHeight="1" x14ac:dyDescent="0.25"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3" spans="19:49" ht="7.15" customHeight="1" x14ac:dyDescent="0.25"/>
    <row r="134" spans="19:49" ht="15.75" customHeight="1" x14ac:dyDescent="0.25"/>
    <row r="135" spans="19:49" ht="17.649999999999999" customHeight="1" x14ac:dyDescent="0.25"/>
    <row r="136" spans="19:49" ht="17.100000000000001" customHeight="1" x14ac:dyDescent="0.25"/>
    <row r="137" spans="19:49" ht="7.7" customHeight="1" x14ac:dyDescent="0.25"/>
    <row r="138" spans="19:49" ht="17.100000000000001" customHeight="1" x14ac:dyDescent="0.25"/>
    <row r="139" spans="19:49" ht="17.100000000000001" customHeight="1" x14ac:dyDescent="0.25"/>
    <row r="140" spans="19:49" ht="17.100000000000001" customHeight="1" x14ac:dyDescent="0.25"/>
    <row r="141" spans="19:49" ht="8.65" customHeight="1" x14ac:dyDescent="0.25"/>
    <row r="142" spans="19:49" ht="14.25" customHeight="1" x14ac:dyDescent="0.25"/>
    <row r="143" spans="19:49" ht="16.5" customHeight="1" x14ac:dyDescent="0.25"/>
    <row r="144" spans="19:49" ht="12.75" customHeight="1" x14ac:dyDescent="0.25"/>
    <row r="145" ht="11.1" customHeight="1" x14ac:dyDescent="0.25"/>
    <row r="146" ht="10.7" customHeight="1" x14ac:dyDescent="0.25"/>
    <row r="147" ht="14.1" customHeight="1" x14ac:dyDescent="0.25"/>
  </sheetData>
  <mergeCells count="10">
    <mergeCell ref="B114:C114"/>
    <mergeCell ref="B115:C115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2021-08-18T08:10:16Z</cp:lastPrinted>
  <dcterms:created xsi:type="dcterms:W3CDTF">1998-09-21T15:00:50Z</dcterms:created>
  <dcterms:modified xsi:type="dcterms:W3CDTF">2021-08-18T08:10:19Z</dcterms:modified>
  <dc:language>zh-TW</dc:language>
</cp:coreProperties>
</file>