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00" windowHeight="11970" tabRatio="900"/>
  </bookViews>
  <sheets>
    <sheet name="附表1" sheetId="8" r:id="rId1"/>
    <sheet name="附表2" sheetId="2" r:id="rId2"/>
    <sheet name="附表3" sheetId="7" r:id="rId3"/>
    <sheet name="附表4" sheetId="15" r:id="rId4"/>
  </sheets>
  <definedNames>
    <definedName name="_xlnm.Print_Area" localSheetId="0">附表1!$A$1:$H$13</definedName>
    <definedName name="_xlnm.Print_Area" localSheetId="1">附表2!$A$1:$H$13</definedName>
    <definedName name="_xlnm.Print_Area" localSheetId="2">附表3!$A$1:$F$28</definedName>
    <definedName name="_xlnm.Print_Area" localSheetId="3">附表4!$A$1:$D$20</definedName>
  </definedNames>
  <calcPr calcId="145621"/>
</workbook>
</file>

<file path=xl/calcChain.xml><?xml version="1.0" encoding="utf-8"?>
<calcChain xmlns="http://schemas.openxmlformats.org/spreadsheetml/2006/main">
  <c r="C8" i="8" l="1"/>
  <c r="C8" i="2"/>
  <c r="F26" i="7" l="1"/>
  <c r="F22" i="7"/>
  <c r="F12" i="7"/>
  <c r="F10" i="2"/>
  <c r="F9" i="2"/>
  <c r="F8" i="2"/>
  <c r="F7" i="2"/>
  <c r="F6" i="2"/>
  <c r="C10" i="2"/>
  <c r="D9" i="2" s="1"/>
  <c r="E10" i="2"/>
  <c r="D6" i="2" l="1"/>
  <c r="D10" i="2"/>
  <c r="D8" i="2"/>
  <c r="D7" i="2"/>
  <c r="C10" i="8" l="1"/>
  <c r="D8" i="8" s="1"/>
  <c r="E10" i="8"/>
  <c r="F10" i="8" s="1"/>
  <c r="D6" i="8" l="1"/>
  <c r="D9" i="8"/>
  <c r="D7" i="8"/>
  <c r="D10" i="8"/>
  <c r="F8" i="8"/>
  <c r="F9" i="8"/>
  <c r="F6" i="8"/>
  <c r="F7" i="8"/>
  <c r="D15" i="15"/>
  <c r="C15" i="15"/>
  <c r="E28" i="7"/>
  <c r="F24" i="7" s="1"/>
  <c r="G9" i="2"/>
  <c r="G8" i="2"/>
  <c r="H8" i="2" s="1"/>
  <c r="G7" i="2"/>
  <c r="H7" i="2"/>
  <c r="G6" i="2"/>
  <c r="H6" i="2"/>
  <c r="G9" i="8"/>
  <c r="G8" i="8"/>
  <c r="H8" i="8" s="1"/>
  <c r="G7" i="8"/>
  <c r="H7" i="8" s="1"/>
  <c r="G6" i="8"/>
  <c r="H6" i="8" s="1"/>
  <c r="C28" i="7"/>
  <c r="D10" i="7" s="1"/>
  <c r="D18" i="7"/>
  <c r="D24" i="7"/>
  <c r="F28" i="7"/>
  <c r="G10" i="2"/>
  <c r="H10" i="2" s="1"/>
  <c r="G10" i="8"/>
  <c r="H10" i="8" s="1"/>
  <c r="F10" i="7" l="1"/>
  <c r="F14" i="7"/>
  <c r="F16" i="7"/>
  <c r="F6" i="7"/>
  <c r="F20" i="7"/>
  <c r="F18" i="7"/>
  <c r="D26" i="7"/>
  <c r="D28" i="7"/>
  <c r="D14" i="7"/>
  <c r="D16" i="7"/>
  <c r="D22" i="7"/>
  <c r="D6" i="7"/>
  <c r="D12" i="7"/>
</calcChain>
</file>

<file path=xl/sharedStrings.xml><?xml version="1.0" encoding="utf-8"?>
<sst xmlns="http://schemas.openxmlformats.org/spreadsheetml/2006/main" count="107" uniqueCount="82">
  <si>
    <t>國家類別及地區別</t>
  </si>
  <si>
    <t>比較增減</t>
  </si>
  <si>
    <t>金額</t>
  </si>
  <si>
    <t>國家類別</t>
  </si>
  <si>
    <t>工業國家</t>
  </si>
  <si>
    <t>境外中心</t>
  </si>
  <si>
    <t>開發中國家</t>
  </si>
  <si>
    <t>國際組織</t>
  </si>
  <si>
    <t>(International Institutions)</t>
  </si>
  <si>
    <t>其他</t>
  </si>
  <si>
    <t>(Unallocated)</t>
  </si>
  <si>
    <t>歐洲地區</t>
  </si>
  <si>
    <t>(Europe)</t>
  </si>
  <si>
    <t>美洲及加勒比海地區</t>
  </si>
  <si>
    <t>(America and Caribbean area)</t>
  </si>
  <si>
    <t>非洲及中東地區</t>
  </si>
  <si>
    <t>(Africa and Middle East)</t>
  </si>
  <si>
    <t>亞洲及太平洋地區</t>
  </si>
  <si>
    <t>(Asia and Pacific)</t>
  </si>
  <si>
    <t>合      計</t>
  </si>
  <si>
    <t>銀行</t>
  </si>
  <si>
    <t>公共部門</t>
  </si>
  <si>
    <t>非銀行之私人部門</t>
  </si>
  <si>
    <t>比重</t>
  </si>
  <si>
    <t>變動率</t>
    <phoneticPr fontId="1" type="noConversion"/>
  </si>
  <si>
    <t>部門別</t>
    <phoneticPr fontId="1" type="noConversion"/>
  </si>
  <si>
    <t>直接風險</t>
    <phoneticPr fontId="1" type="noConversion"/>
  </si>
  <si>
    <t>金額</t>
    <phoneticPr fontId="1" type="noConversion"/>
  </si>
  <si>
    <t>比重</t>
    <phoneticPr fontId="1" type="noConversion"/>
  </si>
  <si>
    <t>最終風險</t>
    <phoneticPr fontId="1" type="noConversion"/>
  </si>
  <si>
    <t>合     計</t>
    <phoneticPr fontId="1" type="noConversion"/>
  </si>
  <si>
    <t>地區別</t>
    <phoneticPr fontId="1" type="noConversion"/>
  </si>
  <si>
    <t>單位：千美元</t>
    <phoneticPr fontId="1" type="noConversion"/>
  </si>
  <si>
    <t>債 務 國 名 稱</t>
    <phoneticPr fontId="1" type="noConversion"/>
  </si>
  <si>
    <t>直接風險餘額</t>
    <phoneticPr fontId="1" type="noConversion"/>
  </si>
  <si>
    <t>最終風險餘額</t>
    <phoneticPr fontId="1" type="noConversion"/>
  </si>
  <si>
    <t>合             計</t>
    <phoneticPr fontId="1" type="noConversion"/>
  </si>
  <si>
    <t>部門別</t>
    <phoneticPr fontId="1" type="noConversion"/>
  </si>
  <si>
    <t>變動率</t>
    <phoneticPr fontId="1" type="noConversion"/>
  </si>
  <si>
    <r>
      <t>單位：千美元、</t>
    </r>
    <r>
      <rPr>
        <sz val="14"/>
        <rFont val="Times New Roman"/>
        <family val="1"/>
      </rPr>
      <t>%</t>
    </r>
    <phoneticPr fontId="1" type="noConversion"/>
  </si>
  <si>
    <r>
      <rPr>
        <sz val="12"/>
        <rFont val="標楷體"/>
        <family val="4"/>
        <charset val="136"/>
      </rPr>
      <t>註：</t>
    </r>
    <phoneticPr fontId="1" type="noConversion"/>
  </si>
  <si>
    <r>
      <t>1.</t>
    </r>
    <r>
      <rPr>
        <sz val="12"/>
        <rFont val="標楷體"/>
        <family val="4"/>
        <charset val="136"/>
      </rPr>
      <t>「直接風險餘額」係指本國銀行對非本國居住民之債權及國外分支機構對當地居住民之外幣債權。</t>
    </r>
    <phoneticPr fontId="1" type="noConversion"/>
  </si>
  <si>
    <r>
      <t xml:space="preserve">2. </t>
    </r>
    <r>
      <rPr>
        <sz val="12"/>
        <rFont val="標楷體"/>
        <family val="4"/>
        <charset val="136"/>
      </rPr>
      <t>本表包括本國銀行自有資產及信託資產之國際債權。</t>
    </r>
    <phoneticPr fontId="1" type="noConversion"/>
  </si>
  <si>
    <r>
      <t>2.</t>
    </r>
    <r>
      <rPr>
        <sz val="12"/>
        <rFont val="標楷體"/>
        <family val="4"/>
        <charset val="136"/>
      </rPr>
      <t>「最終債務人及保證人」係指當直接借款人無法依約償付債務時，負有依法且不可撤銷之代償義務者。</t>
    </r>
    <phoneticPr fontId="1" type="noConversion"/>
  </si>
  <si>
    <r>
      <t xml:space="preserve">3. </t>
    </r>
    <r>
      <rPr>
        <sz val="12"/>
        <rFont val="標楷體"/>
        <family val="4"/>
        <charset val="136"/>
      </rPr>
      <t>本表包括本國銀行自有資產及信託資產之國際債權最終風險。</t>
    </r>
    <phoneticPr fontId="1" type="noConversion"/>
  </si>
  <si>
    <r>
      <t>1.</t>
    </r>
    <r>
      <rPr>
        <sz val="12"/>
        <rFont val="標楷體"/>
        <family val="4"/>
        <charset val="136"/>
      </rPr>
      <t>「國際債權最終風險」係指將國際債權依最終債務人及保證人國別重新歸類後之國家別債權金額。</t>
    </r>
    <phoneticPr fontId="1" type="noConversion"/>
  </si>
  <si>
    <r>
      <t>單位:千美元、</t>
    </r>
    <r>
      <rPr>
        <sz val="12"/>
        <rFont val="Times New Roman"/>
        <family val="1"/>
      </rPr>
      <t>%</t>
    </r>
    <phoneticPr fontId="1" type="noConversion"/>
  </si>
  <si>
    <r>
      <t xml:space="preserve">基準日 </t>
    </r>
    <r>
      <rPr>
        <sz val="14"/>
        <rFont val="Times New Roman"/>
        <family val="1"/>
      </rPr>
      <t>: 104.9.30</t>
    </r>
    <phoneticPr fontId="1" type="noConversion"/>
  </si>
  <si>
    <r>
      <rPr>
        <sz val="14"/>
        <rFont val="標楷體"/>
        <family val="4"/>
        <charset val="136"/>
      </rPr>
      <t>中國大陸</t>
    </r>
    <r>
      <rPr>
        <sz val="14"/>
        <rFont val="Times New Roman"/>
        <family val="1"/>
      </rPr>
      <t>(MAINLAND CHINA)</t>
    </r>
    <phoneticPr fontId="1" type="noConversion"/>
  </si>
  <si>
    <r>
      <rPr>
        <sz val="14"/>
        <rFont val="標楷體"/>
        <family val="4"/>
        <charset val="136"/>
      </rPr>
      <t>盧森堡</t>
    </r>
    <r>
      <rPr>
        <sz val="14"/>
        <rFont val="Times New Roman"/>
        <family val="1"/>
      </rPr>
      <t>(LUXEMBOURG)</t>
    </r>
    <phoneticPr fontId="1" type="noConversion"/>
  </si>
  <si>
    <r>
      <rPr>
        <sz val="14"/>
        <rFont val="標楷體"/>
        <family val="4"/>
        <charset val="136"/>
      </rPr>
      <t>香港</t>
    </r>
    <r>
      <rPr>
        <sz val="14"/>
        <rFont val="Times New Roman"/>
        <family val="1"/>
      </rPr>
      <t>(HONG KONG SAR)</t>
    </r>
    <phoneticPr fontId="1" type="noConversion"/>
  </si>
  <si>
    <r>
      <rPr>
        <sz val="14"/>
        <rFont val="標楷體"/>
        <family val="4"/>
        <charset val="136"/>
      </rPr>
      <t>美國</t>
    </r>
    <r>
      <rPr>
        <sz val="14"/>
        <rFont val="Times New Roman"/>
        <family val="1"/>
      </rPr>
      <t>(UNITED STATES)</t>
    </r>
    <phoneticPr fontId="1" type="noConversion"/>
  </si>
  <si>
    <r>
      <rPr>
        <sz val="14"/>
        <rFont val="標楷體"/>
        <family val="4"/>
        <charset val="136"/>
      </rPr>
      <t>英國</t>
    </r>
    <r>
      <rPr>
        <sz val="14"/>
        <rFont val="Times New Roman"/>
        <family val="1"/>
      </rPr>
      <t>(UNITED KINGDOM)</t>
    </r>
    <phoneticPr fontId="1" type="noConversion"/>
  </si>
  <si>
    <r>
      <rPr>
        <sz val="14"/>
        <rFont val="標楷體"/>
        <family val="4"/>
        <charset val="136"/>
      </rPr>
      <t>開曼群島</t>
    </r>
    <r>
      <rPr>
        <sz val="14"/>
        <rFont val="Times New Roman"/>
        <family val="1"/>
      </rPr>
      <t>(CAYMAN ISLANDS)</t>
    </r>
    <phoneticPr fontId="1" type="noConversion"/>
  </si>
  <si>
    <r>
      <rPr>
        <sz val="14"/>
        <rFont val="標楷體"/>
        <family val="4"/>
        <charset val="136"/>
      </rPr>
      <t>新加坡</t>
    </r>
    <r>
      <rPr>
        <sz val="14"/>
        <rFont val="Times New Roman"/>
        <family val="1"/>
      </rPr>
      <t>(SINGAPORE)</t>
    </r>
    <phoneticPr fontId="1" type="noConversion"/>
  </si>
  <si>
    <r>
      <rPr>
        <sz val="14"/>
        <rFont val="標楷體"/>
        <family val="4"/>
        <charset val="136"/>
      </rPr>
      <t>日本</t>
    </r>
    <r>
      <rPr>
        <sz val="14"/>
        <rFont val="Times New Roman"/>
        <family val="1"/>
      </rPr>
      <t>(JAPAN)</t>
    </r>
    <phoneticPr fontId="1" type="noConversion"/>
  </si>
  <si>
    <r>
      <rPr>
        <sz val="14"/>
        <rFont val="標楷體"/>
        <family val="4"/>
        <charset val="136"/>
      </rPr>
      <t>澳大利亞</t>
    </r>
    <r>
      <rPr>
        <sz val="14"/>
        <rFont val="Times New Roman"/>
        <family val="1"/>
      </rPr>
      <t>(AUSTRALIA)</t>
    </r>
    <phoneticPr fontId="1" type="noConversion"/>
  </si>
  <si>
    <r>
      <t>1.</t>
    </r>
    <r>
      <rPr>
        <sz val="12"/>
        <rFont val="標楷體"/>
        <family val="4"/>
        <charset val="136"/>
      </rPr>
      <t>「直接風險餘額」係指本國銀行對非本國居住民之債權及國外分支機構對當地居住民之外幣債權。　</t>
    </r>
    <phoneticPr fontId="1" type="noConversion"/>
  </si>
  <si>
    <r>
      <t xml:space="preserve">4. </t>
    </r>
    <r>
      <rPr>
        <sz val="12"/>
        <rFont val="標楷體"/>
        <family val="4"/>
        <charset val="136"/>
      </rPr>
      <t>美國包括美屬薩摩亞、關島、波多黎各、北馬里亞納群島及美屬維爾京群島；英屬西印度群島包括</t>
    </r>
    <phoneticPr fontId="1" type="noConversion"/>
  </si>
  <si>
    <r>
      <t>2.</t>
    </r>
    <r>
      <rPr>
        <sz val="12"/>
        <rFont val="標楷體"/>
        <family val="4"/>
        <charset val="136"/>
      </rPr>
      <t>「最終風險餘額」係指將國際債權依最終債務人及保證人國別重新歸類後之國家別債權金額。</t>
    </r>
    <phoneticPr fontId="1" type="noConversion"/>
  </si>
  <si>
    <r>
      <t xml:space="preserve">3. </t>
    </r>
    <r>
      <rPr>
        <sz val="12"/>
        <rFont val="標楷體"/>
        <family val="4"/>
        <charset val="136"/>
      </rPr>
      <t>本表包括本國銀行自有資產及信託資產之國際債權。</t>
    </r>
    <phoneticPr fontId="1" type="noConversion"/>
  </si>
  <si>
    <t>-</t>
    <phoneticPr fontId="1" type="noConversion"/>
  </si>
  <si>
    <t>-</t>
    <phoneticPr fontId="1" type="noConversion"/>
  </si>
  <si>
    <r>
      <t xml:space="preserve">基準日 : </t>
    </r>
    <r>
      <rPr>
        <sz val="14"/>
        <rFont val="Times New Roman"/>
        <family val="1"/>
      </rPr>
      <t>104.9.30</t>
    </r>
    <phoneticPr fontId="1" type="noConversion"/>
  </si>
  <si>
    <t>1</t>
    <phoneticPr fontId="1" type="noConversion"/>
  </si>
  <si>
    <t>2</t>
    <phoneticPr fontId="1" type="noConversion"/>
  </si>
  <si>
    <t>3</t>
  </si>
  <si>
    <t>4</t>
  </si>
  <si>
    <t>5</t>
  </si>
  <si>
    <t>6</t>
  </si>
  <si>
    <t>7</t>
  </si>
  <si>
    <t>8</t>
  </si>
  <si>
    <t>9</t>
  </si>
  <si>
    <t>10</t>
  </si>
  <si>
    <r>
      <rPr>
        <sz val="14"/>
        <rFont val="標楷體"/>
        <family val="4"/>
        <charset val="136"/>
      </rPr>
      <t>英屬西印度群島</t>
    </r>
    <r>
      <rPr>
        <sz val="14"/>
        <rFont val="Times New Roman"/>
        <family val="1"/>
      </rPr>
      <t>(WEST INDIES UK)</t>
    </r>
    <phoneticPr fontId="1" type="noConversion"/>
  </si>
  <si>
    <r>
      <t xml:space="preserve">    </t>
    </r>
    <r>
      <rPr>
        <sz val="12"/>
        <rFont val="標楷體"/>
        <family val="4"/>
        <charset val="136"/>
      </rPr>
      <t>英屬安圭拉、英屬維爾京群島、聖克里斯多福、安地卡及巴布達、蒙瑟拉特島。</t>
    </r>
    <phoneticPr fontId="1" type="noConversion"/>
  </si>
  <si>
    <t>104.9.30</t>
    <phoneticPr fontId="1" type="noConversion"/>
  </si>
  <si>
    <t>104.6.30</t>
    <phoneticPr fontId="1" type="noConversion"/>
  </si>
  <si>
    <r>
      <t>附表</t>
    </r>
    <r>
      <rPr>
        <sz val="20"/>
        <rFont val="Times New Roman"/>
        <family val="1"/>
      </rPr>
      <t>4</t>
    </r>
    <r>
      <rPr>
        <sz val="20"/>
        <rFont val="標楷體"/>
        <family val="4"/>
        <charset val="136"/>
      </rPr>
      <t xml:space="preserve">  本國銀行國際債權餘額前十大國家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1" type="noConversion"/>
  </si>
  <si>
    <r>
      <t>附表</t>
    </r>
    <r>
      <rPr>
        <sz val="20"/>
        <rFont val="Times New Roman"/>
        <family val="1"/>
      </rPr>
      <t>3</t>
    </r>
    <r>
      <rPr>
        <sz val="20"/>
        <rFont val="標楷體"/>
        <family val="4"/>
        <charset val="136"/>
      </rPr>
      <t xml:space="preserve">  本國銀行國際債權分析表─國家類別及地區別</t>
    </r>
    <phoneticPr fontId="1" type="noConversion"/>
  </si>
  <si>
    <r>
      <t>附表</t>
    </r>
    <r>
      <rPr>
        <sz val="20"/>
        <rFont val="Times New Roman"/>
        <family val="1"/>
      </rPr>
      <t>2</t>
    </r>
    <r>
      <rPr>
        <sz val="20"/>
        <rFont val="標楷體"/>
        <family val="4"/>
        <charset val="136"/>
      </rPr>
      <t xml:space="preserve">  本國銀行國際債權最終風險分析表─部門別</t>
    </r>
    <phoneticPr fontId="1" type="noConversion"/>
  </si>
  <si>
    <r>
      <t>附表</t>
    </r>
    <r>
      <rPr>
        <sz val="20"/>
        <rFont val="Times New Roman"/>
        <family val="1"/>
      </rPr>
      <t>1</t>
    </r>
    <r>
      <rPr>
        <sz val="20"/>
        <rFont val="標楷體"/>
        <family val="4"/>
        <charset val="136"/>
      </rPr>
      <t xml:space="preserve">  本國銀行國際債權直接風險分析表─部門別</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</si>
</sst>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11">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11"/>
      <name val="標楷體"/>
      <family val="4"/>
      <charset val="136"/>
    </font>
    <font>
      <sz val="12"/>
      <name val="新細明體"/>
      <family val="1"/>
      <charset val="136"/>
    </font>
    <font>
      <sz val="12"/>
      <name val="Times New Roman"/>
      <family val="1"/>
    </font>
    <font>
      <sz val="14"/>
      <name val="Times New Roman"/>
      <family val="1"/>
    </font>
    <font>
      <sz val="20"/>
      <name val="Times New Roman"/>
      <family val="1"/>
    </font>
    <font>
      <sz val="14"/>
      <name val="新細明體"/>
      <family val="1"/>
      <charset val="136"/>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0" fontId="3" fillId="0" borderId="0" xfId="0" applyFont="1">
      <alignment vertical="center"/>
    </xf>
    <xf numFmtId="0" fontId="2" fillId="0" borderId="0" xfId="0" applyFont="1" applyAlignment="1">
      <alignment horizontal="righ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vertical="center" wrapText="1"/>
    </xf>
    <xf numFmtId="0" fontId="5" fillId="0" borderId="0" xfId="0" applyFont="1" applyAlignment="1">
      <alignment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right" vertical="center"/>
    </xf>
    <xf numFmtId="0" fontId="7" fillId="0" borderId="0" xfId="0" applyFont="1">
      <alignment vertical="center"/>
    </xf>
    <xf numFmtId="176" fontId="7" fillId="0" borderId="9" xfId="0" applyNumberFormat="1" applyFont="1" applyBorder="1" applyAlignment="1">
      <alignment horizontal="right" vertical="center" wrapText="1"/>
    </xf>
    <xf numFmtId="176" fontId="7" fillId="0" borderId="0" xfId="0" applyNumberFormat="1" applyFont="1" applyBorder="1" applyAlignment="1">
      <alignment horizontal="right" vertical="center" wrapText="1"/>
    </xf>
    <xf numFmtId="0" fontId="7" fillId="0" borderId="0" xfId="0" applyFont="1" applyAlignment="1">
      <alignment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0" xfId="0" applyFont="1" applyBorder="1" applyAlignment="1">
      <alignment horizontal="right" vertical="top"/>
    </xf>
    <xf numFmtId="0" fontId="7" fillId="0" borderId="0" xfId="0" applyFont="1" applyBorder="1" applyAlignment="1">
      <alignment horizontal="left" vertical="top"/>
    </xf>
    <xf numFmtId="0" fontId="7" fillId="0" borderId="0" xfId="0" applyFont="1" applyAlignment="1">
      <alignment horizontal="left" vertical="center"/>
    </xf>
    <xf numFmtId="177" fontId="8" fillId="0" borderId="5" xfId="0" applyNumberFormat="1" applyFont="1" applyBorder="1" applyAlignment="1">
      <alignment horizontal="right" vertical="center" wrapText="1"/>
    </xf>
    <xf numFmtId="0" fontId="8" fillId="0" borderId="5" xfId="0" applyFont="1" applyBorder="1" applyAlignment="1">
      <alignment horizontal="right" vertical="center" wrapText="1"/>
    </xf>
    <xf numFmtId="177" fontId="8" fillId="0" borderId="6" xfId="0" applyNumberFormat="1" applyFont="1" applyBorder="1" applyAlignment="1">
      <alignment horizontal="right" vertical="center" wrapText="1"/>
    </xf>
    <xf numFmtId="0" fontId="8" fillId="0" borderId="6" xfId="0" applyFont="1" applyBorder="1" applyAlignment="1">
      <alignment horizontal="right" vertical="center" wrapText="1"/>
    </xf>
    <xf numFmtId="176" fontId="8" fillId="0" borderId="5" xfId="0" applyNumberFormat="1" applyFont="1" applyBorder="1" applyAlignment="1">
      <alignment horizontal="right" vertical="center" wrapText="1"/>
    </xf>
    <xf numFmtId="177" fontId="8" fillId="0" borderId="7" xfId="0" applyNumberFormat="1" applyFont="1" applyBorder="1" applyAlignment="1">
      <alignment horizontal="right" vertical="center" wrapText="1"/>
    </xf>
    <xf numFmtId="0" fontId="8" fillId="0" borderId="7" xfId="0" applyFont="1" applyBorder="1" applyAlignment="1">
      <alignment horizontal="right" vertical="center" wrapText="1"/>
    </xf>
    <xf numFmtId="0" fontId="8" fillId="0" borderId="8" xfId="0" applyFont="1" applyBorder="1" applyAlignment="1">
      <alignment horizontal="right" vertical="center" wrapText="1"/>
    </xf>
    <xf numFmtId="177" fontId="8" fillId="0" borderId="3" xfId="0" applyNumberFormat="1" applyFont="1" applyBorder="1" applyAlignment="1">
      <alignment horizontal="right" vertical="center" wrapText="1"/>
    </xf>
    <xf numFmtId="176" fontId="8" fillId="0" borderId="1" xfId="0" applyNumberFormat="1" applyFont="1" applyBorder="1" applyAlignment="1">
      <alignment horizontal="right" vertical="center" wrapText="1"/>
    </xf>
    <xf numFmtId="177" fontId="8" fillId="0" borderId="1" xfId="0" applyNumberFormat="1" applyFont="1" applyBorder="1" applyAlignment="1">
      <alignment horizontal="right" vertical="center" wrapText="1"/>
    </xf>
    <xf numFmtId="176" fontId="8" fillId="0" borderId="6" xfId="0" applyNumberFormat="1" applyFont="1" applyBorder="1" applyAlignment="1">
      <alignment horizontal="right" vertical="center" wrapText="1"/>
    </xf>
    <xf numFmtId="177" fontId="8" fillId="0" borderId="0" xfId="0" applyNumberFormat="1" applyFont="1" applyBorder="1" applyAlignment="1">
      <alignment vertical="center" wrapText="1"/>
    </xf>
    <xf numFmtId="176" fontId="8" fillId="0" borderId="7" xfId="0" applyNumberFormat="1" applyFont="1" applyBorder="1" applyAlignment="1">
      <alignment horizontal="right" vertical="center" wrapText="1"/>
    </xf>
    <xf numFmtId="176" fontId="8" fillId="0" borderId="8" xfId="0" applyNumberFormat="1" applyFont="1" applyBorder="1" applyAlignment="1">
      <alignment horizontal="right" vertical="center" wrapText="1"/>
    </xf>
    <xf numFmtId="177" fontId="8" fillId="0" borderId="8" xfId="0" applyNumberFormat="1" applyFont="1" applyBorder="1" applyAlignment="1">
      <alignment horizontal="right" vertical="center" wrapText="1"/>
    </xf>
    <xf numFmtId="176" fontId="8" fillId="0" borderId="6" xfId="0" applyNumberFormat="1" applyFont="1" applyBorder="1" applyAlignment="1">
      <alignment horizontal="right" vertical="center" wrapText="1"/>
    </xf>
    <xf numFmtId="176" fontId="8" fillId="0" borderId="7" xfId="0" applyNumberFormat="1" applyFont="1" applyBorder="1" applyAlignment="1">
      <alignment horizontal="right" vertical="center" wrapText="1"/>
    </xf>
    <xf numFmtId="176" fontId="8" fillId="0" borderId="8" xfId="0" applyNumberFormat="1" applyFont="1" applyBorder="1" applyAlignment="1">
      <alignment horizontal="right" vertical="center" wrapText="1"/>
    </xf>
    <xf numFmtId="177" fontId="8" fillId="0" borderId="1" xfId="0" applyNumberFormat="1" applyFont="1" applyBorder="1" applyAlignment="1">
      <alignment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vertical="center" wrapText="1"/>
    </xf>
    <xf numFmtId="0" fontId="10" fillId="0" borderId="13" xfId="0" applyFont="1" applyBorder="1" applyAlignment="1">
      <alignment vertical="center" wrapText="1"/>
    </xf>
    <xf numFmtId="0" fontId="2" fillId="0" borderId="5" xfId="0" applyFont="1" applyBorder="1" applyAlignment="1">
      <alignment vertical="center" wrapText="1"/>
    </xf>
    <xf numFmtId="0" fontId="10" fillId="0" borderId="14" xfId="0" applyFont="1" applyBorder="1" applyAlignment="1">
      <alignment vertical="center" wrapText="1"/>
    </xf>
    <xf numFmtId="0" fontId="2" fillId="0" borderId="3" xfId="0" applyFont="1" applyBorder="1" applyAlignment="1">
      <alignment vertical="center" wrapText="1"/>
    </xf>
    <xf numFmtId="0" fontId="10" fillId="0" borderId="15" xfId="0" applyFont="1" applyBorder="1" applyAlignment="1">
      <alignment vertical="center" wrapText="1"/>
    </xf>
    <xf numFmtId="0" fontId="2" fillId="0" borderId="2" xfId="0" applyFont="1" applyBorder="1" applyAlignment="1">
      <alignment horizontal="center" vertical="center" wrapText="1"/>
    </xf>
    <xf numFmtId="0" fontId="10" fillId="0" borderId="10" xfId="0" applyFont="1" applyBorder="1" applyAlignment="1">
      <alignment vertical="center"/>
    </xf>
    <xf numFmtId="0" fontId="10" fillId="0" borderId="14" xfId="0" applyFont="1" applyBorder="1" applyAlignment="1">
      <alignment vertical="center"/>
    </xf>
    <xf numFmtId="177" fontId="8" fillId="0" borderId="8" xfId="0" applyNumberFormat="1" applyFont="1" applyBorder="1" applyAlignment="1">
      <alignment horizontal="right" vertical="center" wrapText="1"/>
    </xf>
    <xf numFmtId="177" fontId="8" fillId="0" borderId="6" xfId="0" applyNumberFormat="1" applyFont="1" applyBorder="1" applyAlignment="1">
      <alignment horizontal="right" vertical="center" wrapText="1"/>
    </xf>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176" fontId="8" fillId="0" borderId="6" xfId="0" applyNumberFormat="1" applyFont="1" applyBorder="1" applyAlignment="1">
      <alignment horizontal="right" vertical="center" wrapText="1"/>
    </xf>
    <xf numFmtId="176" fontId="8" fillId="0" borderId="7" xfId="0" applyNumberFormat="1" applyFont="1" applyBorder="1" applyAlignment="1">
      <alignment horizontal="right" vertical="center" wrapText="1"/>
    </xf>
    <xf numFmtId="177" fontId="8" fillId="0" borderId="1" xfId="0" applyNumberFormat="1" applyFont="1" applyBorder="1" applyAlignment="1">
      <alignment horizontal="right" vertical="center" wrapText="1"/>
    </xf>
    <xf numFmtId="176" fontId="8" fillId="0" borderId="8" xfId="0" applyNumberFormat="1" applyFont="1" applyBorder="1" applyAlignment="1">
      <alignment horizontal="right" vertical="center" wrapText="1"/>
    </xf>
    <xf numFmtId="0" fontId="10" fillId="0" borderId="10" xfId="0" applyFont="1" applyBorder="1" applyAlignment="1">
      <alignment horizontal="center" vertical="center" wrapText="1"/>
    </xf>
    <xf numFmtId="0" fontId="2" fillId="0" borderId="7" xfId="0" applyFont="1" applyBorder="1" applyAlignment="1">
      <alignment vertical="center"/>
    </xf>
    <xf numFmtId="0" fontId="10" fillId="0" borderId="7" xfId="0" applyFont="1" applyBorder="1" applyAlignment="1">
      <alignment vertical="center"/>
    </xf>
    <xf numFmtId="0" fontId="2" fillId="0" borderId="14" xfId="0" applyFont="1" applyBorder="1" applyAlignment="1">
      <alignment vertical="center"/>
    </xf>
    <xf numFmtId="177" fontId="8" fillId="0" borderId="7" xfId="0" applyNumberFormat="1" applyFont="1" applyBorder="1" applyAlignment="1">
      <alignment horizontal="right" vertical="center" wrapText="1"/>
    </xf>
    <xf numFmtId="0" fontId="10" fillId="0" borderId="8"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vertical="center"/>
    </xf>
    <xf numFmtId="0" fontId="2" fillId="0" borderId="3" xfId="0" applyFont="1" applyBorder="1" applyAlignment="1">
      <alignment horizontal="center" vertical="top" wrapText="1"/>
    </xf>
    <xf numFmtId="0" fontId="10" fillId="0" borderId="15" xfId="0" applyFont="1" applyBorder="1" applyAlignment="1">
      <alignment horizontal="center" vertical="center" wrapText="1"/>
    </xf>
    <xf numFmtId="0" fontId="10" fillId="0" borderId="7" xfId="0" applyFont="1" applyBorder="1" applyAlignment="1">
      <alignment horizontal="center" vertical="center" textRotation="255" wrapText="1"/>
    </xf>
    <xf numFmtId="0" fontId="10" fillId="0" borderId="8" xfId="0" applyFont="1" applyBorder="1" applyAlignment="1">
      <alignment horizontal="center" vertical="center" textRotation="255" wrapText="1"/>
    </xf>
    <xf numFmtId="0" fontId="10" fillId="0" borderId="15" xfId="0" applyFont="1" applyBorder="1" applyAlignment="1">
      <alignment vertical="center"/>
    </xf>
    <xf numFmtId="0" fontId="3" fillId="0" borderId="4" xfId="0" applyFont="1" applyBorder="1" applyAlignment="1">
      <alignment horizontal="right" vertical="center"/>
    </xf>
    <xf numFmtId="0" fontId="6" fillId="0" borderId="4" xfId="0" applyFont="1" applyBorder="1" applyAlignment="1">
      <alignment horizontal="right" vertical="center"/>
    </xf>
    <xf numFmtId="0" fontId="2" fillId="0" borderId="13" xfId="0" applyFont="1" applyBorder="1" applyAlignment="1">
      <alignment vertical="center"/>
    </xf>
    <xf numFmtId="0" fontId="2" fillId="0" borderId="6" xfId="0" applyFont="1" applyBorder="1" applyAlignment="1">
      <alignment horizontal="left" vertical="center"/>
    </xf>
    <xf numFmtId="0" fontId="10" fillId="0" borderId="7" xfId="0" applyFont="1" applyBorder="1" applyAlignment="1">
      <alignment horizontal="left"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indent="3"/>
    </xf>
    <xf numFmtId="0" fontId="2" fillId="0" borderId="1" xfId="0" applyFont="1"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wrapText="1"/>
    </xf>
  </cellXfs>
  <cellStyles count="1">
    <cellStyle name="一般"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3"/>
  <sheetViews>
    <sheetView tabSelected="1" zoomScaleNormal="100" workbookViewId="0">
      <selection activeCell="C8" sqref="C8"/>
    </sheetView>
  </sheetViews>
  <sheetFormatPr defaultColWidth="9" defaultRowHeight="16.5"/>
  <cols>
    <col min="1" max="1" width="6.625" style="3" customWidth="1"/>
    <col min="2" max="2" width="23.625" style="3" customWidth="1"/>
    <col min="3" max="3" width="18.625" style="3" customWidth="1"/>
    <col min="4" max="4" width="10.625" style="3" customWidth="1"/>
    <col min="5" max="5" width="18.625" style="3" customWidth="1"/>
    <col min="6" max="6" width="10.625" style="3" customWidth="1"/>
    <col min="7" max="7" width="18.625" style="3" customWidth="1"/>
    <col min="8" max="8" width="10.625" style="3" customWidth="1"/>
    <col min="9" max="16384" width="9" style="3"/>
  </cols>
  <sheetData>
    <row r="1" spans="1:8" ht="39" customHeight="1">
      <c r="A1" s="42" t="s">
        <v>81</v>
      </c>
      <c r="B1" s="42"/>
      <c r="C1" s="42"/>
      <c r="D1" s="42"/>
      <c r="E1" s="42"/>
      <c r="F1" s="42"/>
      <c r="G1" s="42"/>
      <c r="H1" s="42"/>
    </row>
    <row r="2" spans="1:8" ht="24" customHeight="1">
      <c r="A2" s="43"/>
      <c r="B2" s="43"/>
      <c r="C2" s="43"/>
      <c r="D2" s="43"/>
      <c r="E2" s="43"/>
      <c r="F2" s="43"/>
      <c r="G2" s="43"/>
      <c r="H2" s="43"/>
    </row>
    <row r="3" spans="1:8" ht="24" customHeight="1">
      <c r="H3" s="4" t="s">
        <v>39</v>
      </c>
    </row>
    <row r="4" spans="1:8" ht="27" customHeight="1">
      <c r="A4" s="44" t="s">
        <v>37</v>
      </c>
      <c r="B4" s="45"/>
      <c r="C4" s="48" t="s">
        <v>76</v>
      </c>
      <c r="D4" s="49"/>
      <c r="E4" s="48" t="s">
        <v>77</v>
      </c>
      <c r="F4" s="50"/>
      <c r="G4" s="51" t="s">
        <v>1</v>
      </c>
      <c r="H4" s="52"/>
    </row>
    <row r="5" spans="1:8" ht="27" customHeight="1">
      <c r="A5" s="46"/>
      <c r="B5" s="47"/>
      <c r="C5" s="6" t="s">
        <v>2</v>
      </c>
      <c r="D5" s="5" t="s">
        <v>23</v>
      </c>
      <c r="E5" s="6" t="s">
        <v>2</v>
      </c>
      <c r="F5" s="2" t="s">
        <v>23</v>
      </c>
      <c r="G5" s="7" t="s">
        <v>2</v>
      </c>
      <c r="H5" s="2" t="s">
        <v>38</v>
      </c>
    </row>
    <row r="6" spans="1:8" ht="33" customHeight="1">
      <c r="A6" s="53" t="s">
        <v>20</v>
      </c>
      <c r="B6" s="54"/>
      <c r="C6" s="22">
        <v>88609280</v>
      </c>
      <c r="D6" s="38">
        <f>IF(C$10=0,"_",ROUND(C6/C$10*100,2))</f>
        <v>32.74</v>
      </c>
      <c r="E6" s="22">
        <v>94707100</v>
      </c>
      <c r="F6" s="38">
        <f>IF(E$10=0,"_",ROUND(E6/E$10*100,2))</f>
        <v>32.68</v>
      </c>
      <c r="G6" s="34">
        <f>C6-E6</f>
        <v>-6097820</v>
      </c>
      <c r="H6" s="33">
        <f>IF(E6=0,"_",ROUND(G6/E6*100,2))</f>
        <v>-6.44</v>
      </c>
    </row>
    <row r="7" spans="1:8" ht="33" customHeight="1">
      <c r="A7" s="55" t="s">
        <v>21</v>
      </c>
      <c r="B7" s="56"/>
      <c r="C7" s="22">
        <v>9295582</v>
      </c>
      <c r="D7" s="39">
        <f>IF(C$10=0,"_",ROUND(C7/C$10*100,2))</f>
        <v>3.43</v>
      </c>
      <c r="E7" s="22">
        <v>9248074</v>
      </c>
      <c r="F7" s="39">
        <f>IF(E$10=0,"_",ROUND(E7/E$10*100,2))</f>
        <v>3.19</v>
      </c>
      <c r="G7" s="34">
        <f>C7-E7</f>
        <v>47508</v>
      </c>
      <c r="H7" s="35">
        <f>IF(E7=0,"_",ROUND(G7/E7*100,2))</f>
        <v>0.51</v>
      </c>
    </row>
    <row r="8" spans="1:8" ht="33" customHeight="1">
      <c r="A8" s="55" t="s">
        <v>22</v>
      </c>
      <c r="B8" s="56"/>
      <c r="C8" s="22">
        <f>172739850+138</f>
        <v>172739988</v>
      </c>
      <c r="D8" s="39">
        <f>IF(C$10=0,"_",ROUND(C8/C$10*100,2))</f>
        <v>63.83</v>
      </c>
      <c r="E8" s="22">
        <v>185818120</v>
      </c>
      <c r="F8" s="39">
        <f>IF(E$10=0,"_",ROUND(E8/E$10*100,2))</f>
        <v>64.13</v>
      </c>
      <c r="G8" s="34">
        <f>C8-E8</f>
        <v>-13078132</v>
      </c>
      <c r="H8" s="35">
        <f>IF(E8=0,"_",ROUND(G8/E8*100,2))</f>
        <v>-7.04</v>
      </c>
    </row>
    <row r="9" spans="1:8" ht="33" customHeight="1">
      <c r="A9" s="57" t="s">
        <v>9</v>
      </c>
      <c r="B9" s="58"/>
      <c r="C9" s="37">
        <v>0</v>
      </c>
      <c r="D9" s="40">
        <f>IF(C$10=0,"_",ROUND(C9/C$10*100,2))</f>
        <v>0</v>
      </c>
      <c r="E9" s="37">
        <v>0</v>
      </c>
      <c r="F9" s="40">
        <f>IF(E$10=0,"_",ROUND(E9/E$10*100,2))</f>
        <v>0</v>
      </c>
      <c r="G9" s="34">
        <f>C9-E9</f>
        <v>0</v>
      </c>
      <c r="H9" s="36" t="s">
        <v>62</v>
      </c>
    </row>
    <row r="10" spans="1:8" ht="33" customHeight="1">
      <c r="A10" s="46" t="s">
        <v>19</v>
      </c>
      <c r="B10" s="47"/>
      <c r="C10" s="30">
        <f>SUM(C6:C9)</f>
        <v>270644850</v>
      </c>
      <c r="D10" s="31">
        <f>IF(C$10=0,"_",ROUND(C10/C$10*100,2))</f>
        <v>100</v>
      </c>
      <c r="E10" s="30">
        <f>SUM(E6:E9)</f>
        <v>289773294</v>
      </c>
      <c r="F10" s="31">
        <f>IF(E$10=0,"_",ROUND(E10/E$10*100,2))</f>
        <v>100</v>
      </c>
      <c r="G10" s="32">
        <f>C10-E10</f>
        <v>-19128444</v>
      </c>
      <c r="H10" s="31">
        <f>IF(E10=0,"_",ROUND(G10/E10*100,2))</f>
        <v>-6.6</v>
      </c>
    </row>
    <row r="11" spans="1:8" s="13" customFormat="1" ht="18" customHeight="1">
      <c r="A11" s="12" t="s">
        <v>40</v>
      </c>
      <c r="B11" s="13" t="s">
        <v>41</v>
      </c>
      <c r="D11" s="14"/>
    </row>
    <row r="12" spans="1:8" s="13" customFormat="1" ht="18" customHeight="1">
      <c r="B12" s="13" t="s">
        <v>42</v>
      </c>
      <c r="D12" s="15"/>
    </row>
    <row r="13" spans="1:8" s="13" customFormat="1" ht="18" customHeight="1">
      <c r="B13" s="16"/>
      <c r="D13" s="15"/>
    </row>
  </sheetData>
  <mergeCells count="11">
    <mergeCell ref="A10:B10"/>
    <mergeCell ref="A6:B6"/>
    <mergeCell ref="A7:B7"/>
    <mergeCell ref="A8:B8"/>
    <mergeCell ref="A9:B9"/>
    <mergeCell ref="A1:H1"/>
    <mergeCell ref="A2:H2"/>
    <mergeCell ref="A4:B5"/>
    <mergeCell ref="C4:D4"/>
    <mergeCell ref="E4:F4"/>
    <mergeCell ref="G4:H4"/>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4"/>
  <sheetViews>
    <sheetView zoomScaleNormal="100" workbookViewId="0">
      <selection activeCell="C8" sqref="C8"/>
    </sheetView>
  </sheetViews>
  <sheetFormatPr defaultColWidth="9" defaultRowHeight="16.5"/>
  <cols>
    <col min="1" max="1" width="6.625" style="3" customWidth="1"/>
    <col min="2" max="2" width="23.625" style="3" customWidth="1"/>
    <col min="3" max="3" width="18.625" style="3" customWidth="1"/>
    <col min="4" max="4" width="10.625" style="3" customWidth="1"/>
    <col min="5" max="5" width="18.625" style="3" customWidth="1"/>
    <col min="6" max="6" width="10.625" style="3" customWidth="1"/>
    <col min="7" max="7" width="18.625" style="3" customWidth="1"/>
    <col min="8" max="8" width="10.625" style="3" customWidth="1"/>
    <col min="9" max="16384" width="9" style="3"/>
  </cols>
  <sheetData>
    <row r="1" spans="1:8" ht="39" customHeight="1">
      <c r="A1" s="42" t="s">
        <v>80</v>
      </c>
      <c r="B1" s="42"/>
      <c r="C1" s="42"/>
      <c r="D1" s="42"/>
      <c r="E1" s="42"/>
      <c r="F1" s="42"/>
      <c r="G1" s="42"/>
      <c r="H1" s="42"/>
    </row>
    <row r="2" spans="1:8" ht="24" customHeight="1">
      <c r="A2" s="43"/>
      <c r="B2" s="43"/>
      <c r="C2" s="43"/>
      <c r="D2" s="43"/>
      <c r="E2" s="43"/>
      <c r="F2" s="43"/>
      <c r="G2" s="43"/>
      <c r="H2" s="43"/>
    </row>
    <row r="3" spans="1:8" ht="24" customHeight="1">
      <c r="G3" s="4"/>
      <c r="H3" s="4" t="s">
        <v>39</v>
      </c>
    </row>
    <row r="4" spans="1:8" ht="27" customHeight="1">
      <c r="A4" s="44" t="s">
        <v>25</v>
      </c>
      <c r="B4" s="45"/>
      <c r="C4" s="48" t="s">
        <v>76</v>
      </c>
      <c r="D4" s="49"/>
      <c r="E4" s="48" t="s">
        <v>77</v>
      </c>
      <c r="F4" s="50"/>
      <c r="G4" s="51" t="s">
        <v>1</v>
      </c>
      <c r="H4" s="52"/>
    </row>
    <row r="5" spans="1:8" ht="27" customHeight="1">
      <c r="A5" s="46"/>
      <c r="B5" s="47"/>
      <c r="C5" s="6" t="s">
        <v>2</v>
      </c>
      <c r="D5" s="5" t="s">
        <v>23</v>
      </c>
      <c r="E5" s="6" t="s">
        <v>2</v>
      </c>
      <c r="F5" s="2" t="s">
        <v>23</v>
      </c>
      <c r="G5" s="7" t="s">
        <v>2</v>
      </c>
      <c r="H5" s="2" t="s">
        <v>24</v>
      </c>
    </row>
    <row r="6" spans="1:8" ht="33" customHeight="1">
      <c r="A6" s="55" t="s">
        <v>20</v>
      </c>
      <c r="B6" s="61"/>
      <c r="C6" s="22">
        <v>101235033</v>
      </c>
      <c r="D6" s="23">
        <f>IF(C$10=0,"_",ROUND(C6/C$10 * 100,2))</f>
        <v>31.95</v>
      </c>
      <c r="E6" s="22">
        <v>110769318</v>
      </c>
      <c r="F6" s="23">
        <f>IF(E$10=0,"_",ROUND(E6/E$10 * 100,2))</f>
        <v>33.04</v>
      </c>
      <c r="G6" s="24">
        <f>C6-E6</f>
        <v>-9534285</v>
      </c>
      <c r="H6" s="25">
        <f>IF(E6=0,"_",ROUND(G6/E6*100,2))</f>
        <v>-8.61</v>
      </c>
    </row>
    <row r="7" spans="1:8" ht="33" customHeight="1">
      <c r="A7" s="55" t="s">
        <v>21</v>
      </c>
      <c r="B7" s="61"/>
      <c r="C7" s="22">
        <v>25807604</v>
      </c>
      <c r="D7" s="26">
        <f>IF(C$10=0,"_",ROUND(C7/C$10 * 100,2))</f>
        <v>8.14</v>
      </c>
      <c r="E7" s="22">
        <v>22695772</v>
      </c>
      <c r="F7" s="26">
        <f>IF(E$10=0,"_",ROUND(E7/E$10 * 100,2))</f>
        <v>6.77</v>
      </c>
      <c r="G7" s="27">
        <f>C7-E7</f>
        <v>3111832</v>
      </c>
      <c r="H7" s="28">
        <f>IF(E7=0,"_",ROUND(G7/E7*100,2))</f>
        <v>13.71</v>
      </c>
    </row>
    <row r="8" spans="1:8" ht="33" customHeight="1">
      <c r="A8" s="55" t="s">
        <v>22</v>
      </c>
      <c r="B8" s="61"/>
      <c r="C8" s="22">
        <f>189826086+669</f>
        <v>189826755</v>
      </c>
      <c r="D8" s="23">
        <f>IF(C$10=0,"_",ROUND(C8/C$10 * 100,2))</f>
        <v>59.91</v>
      </c>
      <c r="E8" s="22">
        <v>201811674</v>
      </c>
      <c r="F8" s="23">
        <f>IF(E$10=0,"_",ROUND(E8/E$10 * 100,2))</f>
        <v>60.19</v>
      </c>
      <c r="G8" s="27">
        <f>C8-E8</f>
        <v>-11984919</v>
      </c>
      <c r="H8" s="28">
        <f>IF(E8=0,"_",ROUND(G8/E8*100,2))</f>
        <v>-5.94</v>
      </c>
    </row>
    <row r="9" spans="1:8" ht="33" customHeight="1">
      <c r="A9" s="55" t="s">
        <v>9</v>
      </c>
      <c r="B9" s="61"/>
      <c r="C9" s="37">
        <v>0</v>
      </c>
      <c r="D9" s="26">
        <f>IF(C$10=0,"_",ROUND(C9/C$10 * 100,2))</f>
        <v>0</v>
      </c>
      <c r="E9" s="37">
        <v>0</v>
      </c>
      <c r="F9" s="26">
        <f>IF(E$10=0,"_",ROUND(E9/E$10 * 100,2))</f>
        <v>0</v>
      </c>
      <c r="G9" s="27">
        <f>C9-E9</f>
        <v>0</v>
      </c>
      <c r="H9" s="29" t="s">
        <v>61</v>
      </c>
    </row>
    <row r="10" spans="1:8" ht="33" customHeight="1">
      <c r="A10" s="59" t="s">
        <v>19</v>
      </c>
      <c r="B10" s="60"/>
      <c r="C10" s="30">
        <f>SUM(C6:C9)</f>
        <v>316869392</v>
      </c>
      <c r="D10" s="31">
        <f>IF(C$10=0,"_",ROUND(C10/C$10 * 100,2))</f>
        <v>100</v>
      </c>
      <c r="E10" s="30">
        <f>SUM(E6:E9)</f>
        <v>335276764</v>
      </c>
      <c r="F10" s="31">
        <f>IF(E$10=0,"_",ROUND(E10/E$10 * 100,2))</f>
        <v>100</v>
      </c>
      <c r="G10" s="32">
        <f>C10-E10</f>
        <v>-18407372</v>
      </c>
      <c r="H10" s="31">
        <f>IF(E10=0,"_",ROUND(G10/E10*100,2))</f>
        <v>-5.49</v>
      </c>
    </row>
    <row r="11" spans="1:8" s="13" customFormat="1" ht="18" customHeight="1">
      <c r="A11" s="12" t="s">
        <v>40</v>
      </c>
      <c r="B11" s="13" t="s">
        <v>45</v>
      </c>
    </row>
    <row r="12" spans="1:8" s="13" customFormat="1" ht="18" customHeight="1">
      <c r="B12" s="13" t="s">
        <v>43</v>
      </c>
    </row>
    <row r="13" spans="1:8" s="13" customFormat="1" ht="18" customHeight="1">
      <c r="B13" s="13" t="s">
        <v>44</v>
      </c>
    </row>
    <row r="14" spans="1:8" s="13" customFormat="1" ht="18" customHeight="1">
      <c r="B14" s="16"/>
    </row>
  </sheetData>
  <mergeCells count="11">
    <mergeCell ref="A10:B10"/>
    <mergeCell ref="A6:B6"/>
    <mergeCell ref="A7:B7"/>
    <mergeCell ref="A8:B8"/>
    <mergeCell ref="A9:B9"/>
    <mergeCell ref="A1:H1"/>
    <mergeCell ref="A2:H2"/>
    <mergeCell ref="A4:B5"/>
    <mergeCell ref="C4:D4"/>
    <mergeCell ref="E4:F4"/>
    <mergeCell ref="G4:H4"/>
  </mergeCells>
  <phoneticPr fontId="1" type="noConversion"/>
  <printOptions horizontalCentered="1"/>
  <pageMargins left="0.78740157480314965" right="0.78740157480314965" top="0.78740157480314965" bottom="0.59055118110236227"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1"/>
  <sheetViews>
    <sheetView zoomScaleNormal="100" workbookViewId="0">
      <selection activeCell="D20" sqref="D20:D21"/>
    </sheetView>
  </sheetViews>
  <sheetFormatPr defaultColWidth="9" defaultRowHeight="16.5"/>
  <cols>
    <col min="1" max="1" width="5.625" style="3" customWidth="1"/>
    <col min="2" max="2" width="25.5" style="3" customWidth="1"/>
    <col min="3" max="3" width="28.125" style="3" customWidth="1"/>
    <col min="4" max="4" width="13.875" style="3" customWidth="1"/>
    <col min="5" max="5" width="28.25" style="3" customWidth="1"/>
    <col min="6" max="6" width="13.75" style="3" customWidth="1"/>
    <col min="7" max="16384" width="9" style="3"/>
  </cols>
  <sheetData>
    <row r="1" spans="1:6" ht="39.75" customHeight="1">
      <c r="A1" s="42" t="s">
        <v>79</v>
      </c>
      <c r="B1" s="42"/>
      <c r="C1" s="42"/>
      <c r="D1" s="42"/>
      <c r="E1" s="42"/>
      <c r="F1" s="42"/>
    </row>
    <row r="2" spans="1:6" ht="21" customHeight="1">
      <c r="A2" s="43" t="s">
        <v>63</v>
      </c>
      <c r="B2" s="43"/>
      <c r="C2" s="43"/>
      <c r="D2" s="43"/>
      <c r="E2" s="43"/>
      <c r="F2" s="43"/>
    </row>
    <row r="3" spans="1:6" ht="21" customHeight="1">
      <c r="E3" s="84" t="s">
        <v>46</v>
      </c>
      <c r="F3" s="85"/>
    </row>
    <row r="4" spans="1:6" ht="21" customHeight="1">
      <c r="A4" s="44" t="s">
        <v>0</v>
      </c>
      <c r="B4" s="45"/>
      <c r="C4" s="59" t="s">
        <v>26</v>
      </c>
      <c r="D4" s="71"/>
      <c r="E4" s="59" t="s">
        <v>29</v>
      </c>
      <c r="F4" s="71"/>
    </row>
    <row r="5" spans="1:6" ht="21" customHeight="1">
      <c r="A5" s="46"/>
      <c r="B5" s="47"/>
      <c r="C5" s="11" t="s">
        <v>27</v>
      </c>
      <c r="D5" s="10" t="s">
        <v>28</v>
      </c>
      <c r="E5" s="11" t="s">
        <v>27</v>
      </c>
      <c r="F5" s="10" t="s">
        <v>28</v>
      </c>
    </row>
    <row r="6" spans="1:6" ht="15" customHeight="1">
      <c r="A6" s="64" t="s">
        <v>3</v>
      </c>
      <c r="B6" s="87" t="s">
        <v>4</v>
      </c>
      <c r="C6" s="62">
        <v>116214781</v>
      </c>
      <c r="D6" s="67">
        <f>IF(C$28=0,"_",ROUND(C6/C$28*100,2))</f>
        <v>42.94</v>
      </c>
      <c r="E6" s="62">
        <v>160189990</v>
      </c>
      <c r="F6" s="67">
        <f>IF(E$28=0,"_",ROUND(E6/E$28*100,2))</f>
        <v>50.55</v>
      </c>
    </row>
    <row r="7" spans="1:6" ht="15" customHeight="1">
      <c r="A7" s="65"/>
      <c r="B7" s="88"/>
      <c r="C7" s="63"/>
      <c r="D7" s="68"/>
      <c r="E7" s="63"/>
      <c r="F7" s="68"/>
    </row>
    <row r="8" spans="1:6" ht="15" customHeight="1">
      <c r="A8" s="65"/>
      <c r="B8" s="72" t="s">
        <v>5</v>
      </c>
      <c r="C8" s="62">
        <v>79661156</v>
      </c>
      <c r="D8" s="68">
        <v>29.44</v>
      </c>
      <c r="E8" s="62">
        <v>51060062</v>
      </c>
      <c r="F8" s="68">
        <v>16.12</v>
      </c>
    </row>
    <row r="9" spans="1:6" ht="15" customHeight="1">
      <c r="A9" s="65"/>
      <c r="B9" s="73"/>
      <c r="C9" s="63"/>
      <c r="D9" s="68"/>
      <c r="E9" s="63"/>
      <c r="F9" s="68"/>
    </row>
    <row r="10" spans="1:6" ht="15" customHeight="1">
      <c r="A10" s="65"/>
      <c r="B10" s="72" t="s">
        <v>6</v>
      </c>
      <c r="C10" s="62">
        <v>73949640</v>
      </c>
      <c r="D10" s="68">
        <f>IF(C$28=0,"_",ROUND(C10/C$28*100,2))</f>
        <v>27.32</v>
      </c>
      <c r="E10" s="62">
        <v>104659968</v>
      </c>
      <c r="F10" s="68">
        <f>IF(E$28=0,"_",ROUND(E10/E$28*100,2))</f>
        <v>33.03</v>
      </c>
    </row>
    <row r="11" spans="1:6" ht="15" customHeight="1">
      <c r="A11" s="65"/>
      <c r="B11" s="73"/>
      <c r="C11" s="63"/>
      <c r="D11" s="68"/>
      <c r="E11" s="63"/>
      <c r="F11" s="68"/>
    </row>
    <row r="12" spans="1:6" ht="15" customHeight="1">
      <c r="A12" s="65"/>
      <c r="B12" s="72" t="s">
        <v>7</v>
      </c>
      <c r="C12" s="62">
        <v>818609</v>
      </c>
      <c r="D12" s="68">
        <f>IF(C$28=0,"_",ROUND(C12/C$28*100,2))</f>
        <v>0.3</v>
      </c>
      <c r="E12" s="62">
        <v>958708</v>
      </c>
      <c r="F12" s="68">
        <f>IF(E$28=0,"_",ROUND(E12/E$28*100,2))</f>
        <v>0.3</v>
      </c>
    </row>
    <row r="13" spans="1:6" ht="15" customHeight="1">
      <c r="A13" s="65"/>
      <c r="B13" s="73"/>
      <c r="C13" s="63"/>
      <c r="D13" s="68"/>
      <c r="E13" s="63"/>
      <c r="F13" s="68"/>
    </row>
    <row r="14" spans="1:6" ht="15" customHeight="1">
      <c r="A14" s="65"/>
      <c r="B14" s="72" t="s">
        <v>9</v>
      </c>
      <c r="C14" s="62">
        <v>664</v>
      </c>
      <c r="D14" s="68">
        <f>IF(C$28=0,"_",ROUND(C14/C$28*100,2))</f>
        <v>0</v>
      </c>
      <c r="E14" s="62">
        <v>664</v>
      </c>
      <c r="F14" s="68">
        <f>IF(E$28=0,"_",ROUND(E14/E$28*100,2))</f>
        <v>0</v>
      </c>
    </row>
    <row r="15" spans="1:6" ht="15" customHeight="1">
      <c r="A15" s="66"/>
      <c r="B15" s="76" t="s">
        <v>10</v>
      </c>
      <c r="C15" s="69"/>
      <c r="D15" s="70"/>
      <c r="E15" s="69"/>
      <c r="F15" s="70"/>
    </row>
    <row r="16" spans="1:6" ht="15" customHeight="1">
      <c r="A16" s="64" t="s">
        <v>31</v>
      </c>
      <c r="B16" s="86" t="s">
        <v>11</v>
      </c>
      <c r="C16" s="63">
        <v>70426117</v>
      </c>
      <c r="D16" s="67">
        <f>IF(C$28=0,"_",ROUND(C16/C$28*100,2))</f>
        <v>26.02</v>
      </c>
      <c r="E16" s="62">
        <v>69451241</v>
      </c>
      <c r="F16" s="67">
        <f>IF(E$28=0,"_",ROUND(E16/E$28*100,2))</f>
        <v>21.92</v>
      </c>
    </row>
    <row r="17" spans="1:10" ht="15" customHeight="1">
      <c r="A17" s="81"/>
      <c r="B17" s="61" t="s">
        <v>12</v>
      </c>
      <c r="C17" s="75"/>
      <c r="D17" s="68"/>
      <c r="E17" s="63"/>
      <c r="F17" s="68"/>
    </row>
    <row r="18" spans="1:10" ht="15" customHeight="1">
      <c r="A18" s="81"/>
      <c r="B18" s="74" t="s">
        <v>17</v>
      </c>
      <c r="C18" s="75">
        <v>123460525</v>
      </c>
      <c r="D18" s="68">
        <f>IF(C$28=0,"_",ROUND(C18/C$28*100,2))</f>
        <v>45.62</v>
      </c>
      <c r="E18" s="62">
        <v>161615200</v>
      </c>
      <c r="F18" s="68">
        <f>IF(E$28=0,"_",ROUND(E18/E$28*100,2))</f>
        <v>51</v>
      </c>
    </row>
    <row r="19" spans="1:10" ht="15" customHeight="1">
      <c r="A19" s="81"/>
      <c r="B19" s="61" t="s">
        <v>18</v>
      </c>
      <c r="C19" s="75"/>
      <c r="D19" s="68"/>
      <c r="E19" s="63"/>
      <c r="F19" s="68"/>
    </row>
    <row r="20" spans="1:10" ht="15" customHeight="1">
      <c r="A20" s="81"/>
      <c r="B20" s="74" t="s">
        <v>13</v>
      </c>
      <c r="C20" s="75">
        <v>69348904</v>
      </c>
      <c r="D20" s="68">
        <v>25.63</v>
      </c>
      <c r="E20" s="62">
        <v>81625151</v>
      </c>
      <c r="F20" s="68">
        <f>IF(E$28=0,"_",ROUND(E20/E$28*100,2))</f>
        <v>25.76</v>
      </c>
    </row>
    <row r="21" spans="1:10" ht="15" customHeight="1">
      <c r="A21" s="81"/>
      <c r="B21" s="61" t="s">
        <v>14</v>
      </c>
      <c r="C21" s="75"/>
      <c r="D21" s="68"/>
      <c r="E21" s="63"/>
      <c r="F21" s="68"/>
    </row>
    <row r="22" spans="1:10" ht="15" customHeight="1">
      <c r="A22" s="81"/>
      <c r="B22" s="74" t="s">
        <v>15</v>
      </c>
      <c r="C22" s="75">
        <v>6590031</v>
      </c>
      <c r="D22" s="68">
        <f>IF(C$28=0,"_",ROUND(C22/C$28*100,2))</f>
        <v>2.4300000000000002</v>
      </c>
      <c r="E22" s="62">
        <v>3218428</v>
      </c>
      <c r="F22" s="68">
        <f>IF(E$28=0,"_",ROUND(E22/E$28*100,2))</f>
        <v>1.02</v>
      </c>
    </row>
    <row r="23" spans="1:10" ht="15" customHeight="1">
      <c r="A23" s="81"/>
      <c r="B23" s="61" t="s">
        <v>16</v>
      </c>
      <c r="C23" s="75"/>
      <c r="D23" s="68"/>
      <c r="E23" s="63"/>
      <c r="F23" s="68"/>
    </row>
    <row r="24" spans="1:10" ht="15" customHeight="1">
      <c r="A24" s="81"/>
      <c r="B24" s="74" t="s">
        <v>7</v>
      </c>
      <c r="C24" s="75">
        <v>818609</v>
      </c>
      <c r="D24" s="68">
        <f>IF(C$28=0,"_",ROUND(C24/C$28*100,2))</f>
        <v>0.3</v>
      </c>
      <c r="E24" s="62">
        <v>958708</v>
      </c>
      <c r="F24" s="68">
        <f>IF(E$28=0,"_",ROUND(E24/E$28*100,2))</f>
        <v>0.3</v>
      </c>
    </row>
    <row r="25" spans="1:10" ht="15" customHeight="1">
      <c r="A25" s="81"/>
      <c r="B25" s="61" t="s">
        <v>8</v>
      </c>
      <c r="C25" s="75"/>
      <c r="D25" s="68"/>
      <c r="E25" s="63"/>
      <c r="F25" s="68"/>
    </row>
    <row r="26" spans="1:10" ht="15" customHeight="1">
      <c r="A26" s="81"/>
      <c r="B26" s="74" t="s">
        <v>9</v>
      </c>
      <c r="C26" s="75">
        <v>664</v>
      </c>
      <c r="D26" s="68">
        <f>IF(C$28=0,"_",ROUND(C26/C$28*100,2))</f>
        <v>0</v>
      </c>
      <c r="E26" s="62">
        <v>664</v>
      </c>
      <c r="F26" s="68">
        <f>IF(E$28=0,"_",ROUND(E26/E$28*100,2))</f>
        <v>0</v>
      </c>
    </row>
    <row r="27" spans="1:10" ht="15" customHeight="1">
      <c r="A27" s="82"/>
      <c r="B27" s="83" t="s">
        <v>10</v>
      </c>
      <c r="C27" s="62"/>
      <c r="D27" s="70"/>
      <c r="E27" s="63"/>
      <c r="F27" s="68"/>
    </row>
    <row r="28" spans="1:10" ht="21" customHeight="1">
      <c r="A28" s="79" t="s">
        <v>30</v>
      </c>
      <c r="B28" s="80"/>
      <c r="C28" s="32">
        <f>SUM(C16:C27)</f>
        <v>270644850</v>
      </c>
      <c r="D28" s="31">
        <f>IF(C$28=0,"_",ROUND(C28/C$28*100,2))</f>
        <v>100</v>
      </c>
      <c r="E28" s="32">
        <f>SUM(E16:E27)</f>
        <v>316869392</v>
      </c>
      <c r="F28" s="31">
        <f>IF(E$28=0,"_",ROUND(E28/E$28*100,2))</f>
        <v>100</v>
      </c>
    </row>
    <row r="29" spans="1:10" ht="18" customHeight="1"/>
    <row r="30" spans="1:10">
      <c r="J30" s="77"/>
    </row>
    <row r="31" spans="1:10">
      <c r="J31" s="78"/>
    </row>
  </sheetData>
  <mergeCells count="65">
    <mergeCell ref="E3:F3"/>
    <mergeCell ref="B16:B17"/>
    <mergeCell ref="B18:B19"/>
    <mergeCell ref="B20:B21"/>
    <mergeCell ref="A4:B5"/>
    <mergeCell ref="F6:F7"/>
    <mergeCell ref="D12:D13"/>
    <mergeCell ref="F10:F11"/>
    <mergeCell ref="E10:E11"/>
    <mergeCell ref="E18:E19"/>
    <mergeCell ref="F8:F9"/>
    <mergeCell ref="E8:E9"/>
    <mergeCell ref="F18:F19"/>
    <mergeCell ref="F16:F17"/>
    <mergeCell ref="B6:B7"/>
    <mergeCell ref="B8:B9"/>
    <mergeCell ref="J30:J31"/>
    <mergeCell ref="A28:B28"/>
    <mergeCell ref="C26:C27"/>
    <mergeCell ref="D26:D27"/>
    <mergeCell ref="E26:E27"/>
    <mergeCell ref="F26:F27"/>
    <mergeCell ref="A16:A27"/>
    <mergeCell ref="B26:B27"/>
    <mergeCell ref="C22:C23"/>
    <mergeCell ref="D22:D23"/>
    <mergeCell ref="F22:F23"/>
    <mergeCell ref="D16:D17"/>
    <mergeCell ref="D18:D19"/>
    <mergeCell ref="E22:E23"/>
    <mergeCell ref="E20:E21"/>
    <mergeCell ref="F20:F21"/>
    <mergeCell ref="B10:B11"/>
    <mergeCell ref="B22:B23"/>
    <mergeCell ref="D24:D25"/>
    <mergeCell ref="C20:C21"/>
    <mergeCell ref="D20:D21"/>
    <mergeCell ref="B24:B25"/>
    <mergeCell ref="C24:C25"/>
    <mergeCell ref="B12:B13"/>
    <mergeCell ref="B14:B15"/>
    <mergeCell ref="C16:C17"/>
    <mergeCell ref="C12:C13"/>
    <mergeCell ref="C18:C19"/>
    <mergeCell ref="E12:E13"/>
    <mergeCell ref="E24:E25"/>
    <mergeCell ref="F24:F25"/>
    <mergeCell ref="E16:E17"/>
    <mergeCell ref="F12:F13"/>
    <mergeCell ref="E6:E7"/>
    <mergeCell ref="A1:F1"/>
    <mergeCell ref="A2:F2"/>
    <mergeCell ref="A6:A15"/>
    <mergeCell ref="C6:C7"/>
    <mergeCell ref="D6:D7"/>
    <mergeCell ref="C10:C11"/>
    <mergeCell ref="D10:D11"/>
    <mergeCell ref="C14:C15"/>
    <mergeCell ref="D14:D15"/>
    <mergeCell ref="C8:C9"/>
    <mergeCell ref="C4:D4"/>
    <mergeCell ref="E4:F4"/>
    <mergeCell ref="F14:F15"/>
    <mergeCell ref="D8:D9"/>
    <mergeCell ref="E14:E15"/>
  </mergeCells>
  <phoneticPr fontId="1" type="noConversion"/>
  <printOptions horizontalCentered="1"/>
  <pageMargins left="0.78740157480314965" right="0.78740157480314965"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46"/>
  <sheetViews>
    <sheetView zoomScaleNormal="100" workbookViewId="0">
      <selection activeCell="G11" sqref="G11"/>
    </sheetView>
  </sheetViews>
  <sheetFormatPr defaultColWidth="9" defaultRowHeight="16.5"/>
  <cols>
    <col min="1" max="1" width="7.125" style="8" customWidth="1"/>
    <col min="2" max="2" width="43.625" style="8" customWidth="1"/>
    <col min="3" max="3" width="24.625" style="8" customWidth="1"/>
    <col min="4" max="4" width="27.125" style="8" customWidth="1"/>
    <col min="5" max="16384" width="9" style="8"/>
  </cols>
  <sheetData>
    <row r="1" spans="1:8" s="3" customFormat="1" ht="33" customHeight="1">
      <c r="A1" s="89" t="s">
        <v>78</v>
      </c>
      <c r="B1" s="89"/>
      <c r="C1" s="89"/>
      <c r="D1" s="89"/>
      <c r="E1" s="89"/>
      <c r="F1" s="89"/>
      <c r="G1" s="89"/>
      <c r="H1" s="89"/>
    </row>
    <row r="2" spans="1:8" ht="21" customHeight="1">
      <c r="A2" s="90" t="s">
        <v>47</v>
      </c>
      <c r="B2" s="90"/>
      <c r="C2" s="90"/>
      <c r="D2" s="90"/>
    </row>
    <row r="3" spans="1:8" ht="21" customHeight="1">
      <c r="D3" s="1" t="s">
        <v>32</v>
      </c>
    </row>
    <row r="4" spans="1:8" s="9" customFormat="1" ht="36" customHeight="1">
      <c r="A4" s="92" t="s">
        <v>33</v>
      </c>
      <c r="B4" s="92"/>
      <c r="C4" s="2" t="s">
        <v>34</v>
      </c>
      <c r="D4" s="2" t="s">
        <v>35</v>
      </c>
    </row>
    <row r="5" spans="1:8" s="9" customFormat="1" ht="30" customHeight="1">
      <c r="A5" s="17" t="s">
        <v>64</v>
      </c>
      <c r="B5" s="18" t="s">
        <v>48</v>
      </c>
      <c r="C5" s="41">
        <v>40984114</v>
      </c>
      <c r="D5" s="41">
        <v>70123510</v>
      </c>
    </row>
    <row r="6" spans="1:8" ht="30" customHeight="1">
      <c r="A6" s="17" t="s">
        <v>65</v>
      </c>
      <c r="B6" s="18" t="s">
        <v>49</v>
      </c>
      <c r="C6" s="41">
        <v>33900139</v>
      </c>
      <c r="D6" s="41">
        <v>31690183</v>
      </c>
    </row>
    <row r="7" spans="1:8" ht="30" customHeight="1">
      <c r="A7" s="17" t="s">
        <v>66</v>
      </c>
      <c r="B7" s="18" t="s">
        <v>51</v>
      </c>
      <c r="C7" s="41">
        <v>33563939</v>
      </c>
      <c r="D7" s="41">
        <v>56214717</v>
      </c>
    </row>
    <row r="8" spans="1:8" ht="30" customHeight="1">
      <c r="A8" s="17" t="s">
        <v>67</v>
      </c>
      <c r="B8" s="18" t="s">
        <v>50</v>
      </c>
      <c r="C8" s="41">
        <v>31837652</v>
      </c>
      <c r="D8" s="41">
        <v>21563468</v>
      </c>
    </row>
    <row r="9" spans="1:8" ht="30" customHeight="1">
      <c r="A9" s="17" t="s">
        <v>68</v>
      </c>
      <c r="B9" s="18" t="s">
        <v>74</v>
      </c>
      <c r="C9" s="41">
        <v>13735867</v>
      </c>
      <c r="D9" s="41">
        <v>7283226</v>
      </c>
    </row>
    <row r="10" spans="1:8" ht="30" customHeight="1">
      <c r="A10" s="17" t="s">
        <v>69</v>
      </c>
      <c r="B10" s="18" t="s">
        <v>52</v>
      </c>
      <c r="C10" s="41">
        <v>12916992</v>
      </c>
      <c r="D10" s="41">
        <v>9955850</v>
      </c>
    </row>
    <row r="11" spans="1:8" ht="30" customHeight="1">
      <c r="A11" s="17" t="s">
        <v>70</v>
      </c>
      <c r="B11" s="18" t="s">
        <v>53</v>
      </c>
      <c r="C11" s="41">
        <v>12304100</v>
      </c>
      <c r="D11" s="41">
        <v>9198927</v>
      </c>
    </row>
    <row r="12" spans="1:8" ht="30" customHeight="1">
      <c r="A12" s="17" t="s">
        <v>71</v>
      </c>
      <c r="B12" s="18" t="s">
        <v>54</v>
      </c>
      <c r="C12" s="41">
        <v>8764576</v>
      </c>
      <c r="D12" s="41">
        <v>5420556</v>
      </c>
    </row>
    <row r="13" spans="1:8" ht="30" customHeight="1">
      <c r="A13" s="17" t="s">
        <v>72</v>
      </c>
      <c r="B13" s="18" t="s">
        <v>55</v>
      </c>
      <c r="C13" s="41">
        <v>7389996</v>
      </c>
      <c r="D13" s="41">
        <v>28069277</v>
      </c>
    </row>
    <row r="14" spans="1:8" ht="30" customHeight="1">
      <c r="A14" s="17" t="s">
        <v>73</v>
      </c>
      <c r="B14" s="18" t="s">
        <v>56</v>
      </c>
      <c r="C14" s="41">
        <v>6103463</v>
      </c>
      <c r="D14" s="41">
        <v>6731255</v>
      </c>
    </row>
    <row r="15" spans="1:8" ht="30" customHeight="1">
      <c r="A15" s="92" t="s">
        <v>36</v>
      </c>
      <c r="B15" s="92"/>
      <c r="C15" s="41">
        <f>SUM(C5:C14)</f>
        <v>201500838</v>
      </c>
      <c r="D15" s="41">
        <f>SUM(D5:D14)</f>
        <v>246250969</v>
      </c>
    </row>
    <row r="16" spans="1:8" s="16" customFormat="1" ht="18" customHeight="1">
      <c r="A16" s="19" t="s">
        <v>40</v>
      </c>
      <c r="B16" s="20" t="s">
        <v>57</v>
      </c>
      <c r="C16" s="20"/>
    </row>
    <row r="17" spans="2:5" s="16" customFormat="1" ht="18" customHeight="1">
      <c r="B17" s="20" t="s">
        <v>59</v>
      </c>
      <c r="C17" s="20"/>
    </row>
    <row r="18" spans="2:5" s="16" customFormat="1" ht="18" customHeight="1">
      <c r="B18" s="21" t="s">
        <v>60</v>
      </c>
      <c r="C18" s="21"/>
    </row>
    <row r="19" spans="2:5" s="16" customFormat="1" ht="18" customHeight="1">
      <c r="B19" s="21" t="s">
        <v>58</v>
      </c>
      <c r="C19" s="21"/>
    </row>
    <row r="20" spans="2:5" s="16" customFormat="1" ht="18" customHeight="1">
      <c r="B20" s="21" t="s">
        <v>75</v>
      </c>
      <c r="C20" s="21"/>
    </row>
    <row r="21" spans="2:5" ht="16.5" customHeight="1">
      <c r="B21" s="93"/>
      <c r="C21" s="93"/>
      <c r="D21" s="94"/>
      <c r="E21" s="94"/>
    </row>
    <row r="22" spans="2:5">
      <c r="B22" s="91"/>
      <c r="C22" s="91"/>
    </row>
    <row r="23" spans="2:5" ht="19.899999999999999" customHeight="1">
      <c r="B23" s="91"/>
      <c r="C23" s="91"/>
    </row>
    <row r="24" spans="2:5" ht="19.899999999999999" customHeight="1"/>
    <row r="25" spans="2:5" ht="19.899999999999999" customHeight="1"/>
    <row r="26" spans="2:5" ht="19.899999999999999" customHeight="1"/>
    <row r="27" spans="2:5" ht="19.899999999999999" customHeight="1"/>
    <row r="28" spans="2:5" ht="19.899999999999999" customHeight="1"/>
    <row r="29" spans="2:5" ht="19.899999999999999" customHeight="1"/>
    <row r="30" spans="2:5" ht="19.899999999999999" customHeight="1"/>
    <row r="31" spans="2:5" ht="19.899999999999999" customHeight="1"/>
    <row r="32" spans="2:5"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25.15" customHeight="1"/>
    <row r="46" ht="93.6" customHeight="1"/>
  </sheetData>
  <mergeCells count="8">
    <mergeCell ref="A1:D1"/>
    <mergeCell ref="E1:H1"/>
    <mergeCell ref="A2:D2"/>
    <mergeCell ref="B23:C23"/>
    <mergeCell ref="B22:C22"/>
    <mergeCell ref="A15:B15"/>
    <mergeCell ref="A4:B4"/>
    <mergeCell ref="B21:E21"/>
  </mergeCells>
  <phoneticPr fontId="1" type="noConversion"/>
  <printOptions horizontalCentered="1"/>
  <pageMargins left="0.59055118110236227" right="0.59055118110236227" top="0.59055118110236227" bottom="0.39370078740157483"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Central Bank Of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examuser</dc:creator>
  <cp:lastModifiedBy>何慧麗</cp:lastModifiedBy>
  <cp:lastPrinted>2015-12-25T02:27:45Z</cp:lastPrinted>
  <dcterms:created xsi:type="dcterms:W3CDTF">2005-01-04T07:49:27Z</dcterms:created>
  <dcterms:modified xsi:type="dcterms:W3CDTF">2016-06-14T10:07:01Z</dcterms:modified>
</cp:coreProperties>
</file>