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13" i="1" l="1"/>
  <c r="P113" i="1"/>
  <c r="P112" i="1"/>
  <c r="O113" i="1"/>
  <c r="M113" i="1"/>
  <c r="L113" i="1"/>
  <c r="I113" i="1"/>
  <c r="M112" i="1"/>
  <c r="J113" i="1" l="1"/>
  <c r="J112" i="1"/>
  <c r="G113" i="1"/>
  <c r="G112" i="1"/>
  <c r="F113" i="1"/>
  <c r="F112" i="1"/>
  <c r="R111" i="1"/>
  <c r="Q111" i="1"/>
  <c r="O111" i="1"/>
  <c r="N111" i="1"/>
  <c r="L111" i="1"/>
  <c r="K111" i="1"/>
  <c r="I111" i="1"/>
  <c r="H111" i="1"/>
  <c r="R110" i="1" l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2" i="1" l="1"/>
  <c r="E113" i="1"/>
  <c r="D112" i="1"/>
  <c r="D113" i="1"/>
  <c r="R112" i="1"/>
  <c r="L112" i="1"/>
  <c r="R105" i="1"/>
  <c r="Q105" i="1"/>
  <c r="O105" i="1"/>
  <c r="N105" i="1"/>
  <c r="L105" i="1"/>
  <c r="K105" i="1"/>
  <c r="I105" i="1"/>
  <c r="H105" i="1"/>
  <c r="I112" i="1" l="1"/>
  <c r="O112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<sst xmlns="http://schemas.openxmlformats.org/spreadsheetml/2006/main" count="271" uniqueCount="121">
  <si>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</si>
  <si>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</si>
  <si>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</si>
  <si>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</si>
  <si>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</si>
  <si>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</si>
  <si>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</si>
  <si>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</si>
  <si>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</si>
  <si>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</si>
  <si>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</si>
  <si>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</si>
  <si>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</si>
  <si>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</si>
  <si>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</si>
  <si>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</si>
  <si>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</si>
  <si>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</si>
  <si>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</si>
  <si>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</si>
  <si>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</si>
  <si>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</si>
  <si>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</si>
  <si>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</si>
  <si>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</si>
  <si>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</si>
  <si>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</si>
  <si>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</si>
  <si>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</si>
  <si>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</si>
  <si>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</si>
  <si>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</si>
  <si>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</si>
  <si>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</si>
  <si>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</si>
  <si>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</si>
  <si>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</si>
  <si>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</si>
  <si>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</si>
  <si>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</si>
  <si>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</si>
  <si>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</si>
  <si>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</si>
  <si>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</si>
  <si>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</si>
  <si>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</si>
  <si>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</si>
  <si>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</si>
  <si>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</si>
  <si>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</si>
  <si>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</si>
  <si>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</si>
  <si>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</si>
  <si>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</si>
  <si>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</si>
  <si>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</si>
  <si>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</si>
  <si>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</si>
  <si>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</si>
  <si>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</si>
  <si>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</si>
  <si>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</si>
  <si>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</si>
  <si>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</si>
  <si>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</si>
  <si>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</si>
  <si>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</si>
  <si>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</si>
  <si>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</si>
  <si>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</si>
  <si>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</si>
  <si>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</si>
  <si>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</si>
  <si>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</si>
  <si>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</si>
  <si>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</si>
  <si>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</si>
  <si>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</si>
  <si>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</si>
  <si>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</si>
  <si>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</si>
  <si>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</si>
  <si>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</si>
  <si>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</si>
  <si>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</si>
  <si>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</si>
  <si>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</si>
  <si>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</si>
  <si>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</si>
  <si>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</si>
  <si>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</si>
  <si>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</si>
  <si>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</si>
  <si>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</si>
  <si>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</si>
  <si>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</si>
  <si>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</si>
  <si>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</si>
  <si>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</si>
  <si>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</si>
  <si>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</si>
  <si>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</si>
  <si>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</si>
  <si>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</si>
  <si>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</si>
  <si>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</si>
  <si>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</si>
  <si>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</si>
  <si>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</si>
  <si>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</si>
  <si>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</si>
  <si>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</si>
  <si>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</si>
  <si>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</si>
  <si>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</si>
  <si>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</si>
  <si>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</si>
  <si>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</si>
  <si>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</si>
  <si>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1-6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</si>
  <si>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1-6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</si>
</sst>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showGridLines="0" tabSelected="1" topLeftCell="A87" zoomScale="118" zoomScaleNormal="118" workbookViewId="0">
      <selection activeCell="N118" sqref="N11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3" t="s">
        <v>2</v>
      </c>
      <c r="E3" s="63"/>
      <c r="F3" s="5" t="s">
        <v>3</v>
      </c>
      <c r="G3" s="63" t="s">
        <v>4</v>
      </c>
      <c r="H3" s="63"/>
      <c r="I3" s="63"/>
      <c r="J3" s="63"/>
      <c r="K3" s="63"/>
      <c r="L3" s="63"/>
      <c r="M3" s="64" t="s">
        <v>5</v>
      </c>
      <c r="N3" s="64"/>
      <c r="O3" s="64"/>
      <c r="P3" s="64"/>
      <c r="Q3" s="64"/>
      <c r="R3" s="64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5" t="s">
        <v>11</v>
      </c>
      <c r="I4" s="65"/>
      <c r="J4" s="12" t="s">
        <v>12</v>
      </c>
      <c r="K4" s="66" t="s">
        <v>11</v>
      </c>
      <c r="L4" s="66"/>
      <c r="M4" s="10" t="s">
        <v>10</v>
      </c>
      <c r="N4" s="67" t="s">
        <v>11</v>
      </c>
      <c r="O4" s="67"/>
      <c r="P4" s="12" t="s">
        <v>12</v>
      </c>
      <c r="Q4" s="68" t="s">
        <v>11</v>
      </c>
      <c r="R4" s="68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112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16</v>
      </c>
      <c r="I87" s="36">
        <v>-10.02</v>
      </c>
      <c r="J87" s="37">
        <v>13970707</v>
      </c>
      <c r="K87" s="27" t="s">
        <v>16</v>
      </c>
      <c r="L87" s="38">
        <v>-6.46</v>
      </c>
      <c r="M87" s="35">
        <v>69701</v>
      </c>
      <c r="N87" s="27" t="s">
        <v>16</v>
      </c>
      <c r="O87" s="36">
        <v>-29.56</v>
      </c>
      <c r="P87" s="37">
        <v>43684</v>
      </c>
      <c r="Q87" s="27" t="s">
        <v>16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75</v>
      </c>
      <c r="C89" s="54" t="s">
        <v>31</v>
      </c>
      <c r="D89" s="23">
        <v>0.1</v>
      </c>
      <c r="E89" s="31">
        <v>0.32</v>
      </c>
      <c r="F89" s="34" t="s">
        <v>90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91</v>
      </c>
      <c r="C90" s="54"/>
      <c r="D90" s="23">
        <v>0.1</v>
      </c>
      <c r="E90" s="31">
        <v>0.28000000000000003</v>
      </c>
      <c r="F90" s="34" t="s">
        <v>92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93</v>
      </c>
      <c r="C91" s="54"/>
      <c r="D91" s="23">
        <v>0.1</v>
      </c>
      <c r="E91" s="31">
        <v>0.34</v>
      </c>
      <c r="F91" s="34" t="s">
        <v>94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95</v>
      </c>
      <c r="C93" s="54"/>
      <c r="D93" s="23">
        <v>0.12</v>
      </c>
      <c r="E93" s="31">
        <v>0.33</v>
      </c>
      <c r="F93" s="34" t="s">
        <v>96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97</v>
      </c>
      <c r="C94" s="54"/>
      <c r="D94" s="23">
        <v>0.1</v>
      </c>
      <c r="E94" s="31">
        <v>0.31</v>
      </c>
      <c r="F94" s="34" t="s">
        <v>98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99</v>
      </c>
      <c r="C95" s="54"/>
      <c r="D95" s="23">
        <v>0.09</v>
      </c>
      <c r="E95" s="31">
        <v>0.4</v>
      </c>
      <c r="F95" s="34" t="s">
        <v>100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101</v>
      </c>
      <c r="C97" s="54"/>
      <c r="D97" s="23">
        <v>0.08</v>
      </c>
      <c r="E97" s="31">
        <v>0.25</v>
      </c>
      <c r="F97" s="34" t="s">
        <v>102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103</v>
      </c>
      <c r="C98" s="54"/>
      <c r="D98" s="23">
        <v>0.09</v>
      </c>
      <c r="E98" s="31">
        <v>0.3</v>
      </c>
      <c r="F98" s="34" t="s">
        <v>104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106</v>
      </c>
      <c r="C99" s="54"/>
      <c r="D99" s="23">
        <v>0.08</v>
      </c>
      <c r="E99" s="31">
        <v>0.28000000000000003</v>
      </c>
      <c r="F99" s="34" t="s">
        <v>105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87</v>
      </c>
      <c r="C101" s="54"/>
      <c r="D101" s="23">
        <v>0.1</v>
      </c>
      <c r="E101" s="31">
        <v>0.3</v>
      </c>
      <c r="F101" s="34" t="s">
        <v>107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108</v>
      </c>
      <c r="C102" s="54"/>
      <c r="D102" s="23">
        <v>0.08</v>
      </c>
      <c r="E102" s="31">
        <v>0.31</v>
      </c>
      <c r="F102" s="34" t="s">
        <v>109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110</v>
      </c>
      <c r="C103" s="54"/>
      <c r="D103" s="23">
        <v>0.09</v>
      </c>
      <c r="E103" s="31">
        <v>0.32</v>
      </c>
      <c r="F103" s="34" t="s">
        <v>111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113</v>
      </c>
      <c r="C105" s="54"/>
      <c r="D105" s="23">
        <v>0.08</v>
      </c>
      <c r="E105" s="31">
        <v>0.27</v>
      </c>
      <c r="F105" s="34" t="s">
        <v>92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114</v>
      </c>
      <c r="C106" s="54"/>
      <c r="D106" s="23">
        <v>7.0000000000000007E-2</v>
      </c>
      <c r="E106" s="31">
        <v>0.24</v>
      </c>
      <c r="F106" s="34" t="s">
        <v>115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116</v>
      </c>
      <c r="C107" s="54"/>
      <c r="D107" s="23">
        <v>7.0000000000000007E-2</v>
      </c>
      <c r="E107" s="31">
        <v>0.22</v>
      </c>
      <c r="F107" s="34" t="s">
        <v>94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81</v>
      </c>
      <c r="C109" s="54"/>
      <c r="D109" s="23">
        <v>0.09</v>
      </c>
      <c r="E109" s="31">
        <v>0.23</v>
      </c>
      <c r="F109" s="34" t="s">
        <v>107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82</v>
      </c>
      <c r="C110" s="54"/>
      <c r="D110" s="23">
        <v>0.08</v>
      </c>
      <c r="E110" s="31">
        <v>0.27</v>
      </c>
      <c r="F110" s="34" t="s">
        <v>100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A111" s="1"/>
      <c r="B111" s="32" t="s">
        <v>117</v>
      </c>
      <c r="C111" s="54"/>
      <c r="D111" s="23">
        <v>0.08</v>
      </c>
      <c r="E111" s="31">
        <v>0.27</v>
      </c>
      <c r="F111" s="34" t="s">
        <v>118</v>
      </c>
      <c r="G111" s="35">
        <v>5585013</v>
      </c>
      <c r="H111" s="36">
        <f>(G111-G110)/G110*100</f>
        <v>-21.95338007455566</v>
      </c>
      <c r="I111" s="36">
        <f>(G111-G95)/G95*100</f>
        <v>-23.899992969111509</v>
      </c>
      <c r="J111" s="37">
        <v>1142277</v>
      </c>
      <c r="K111" s="36">
        <f>(J111-J110)/J110*100</f>
        <v>-12.084658413966991</v>
      </c>
      <c r="L111" s="36">
        <f>(J111-J95)/J95*100</f>
        <v>-8.059503754399719</v>
      </c>
      <c r="M111" s="35">
        <v>4552</v>
      </c>
      <c r="N111" s="36">
        <f>(M111-M110)/M110*100</f>
        <v>-24.510779436152571</v>
      </c>
      <c r="O111" s="36">
        <f>(M111-M95)/M95*100</f>
        <v>-28.371361132966165</v>
      </c>
      <c r="P111" s="37">
        <v>3093</v>
      </c>
      <c r="Q111" s="36">
        <f>(P111-P110)/P110*100</f>
        <v>-11.120689655172415</v>
      </c>
      <c r="R111" s="39">
        <f>(P111-P95)/P95*100</f>
        <v>-37.451971688574318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5" customHeight="1" x14ac:dyDescent="0.25">
      <c r="A112" s="1"/>
      <c r="B112" s="60" t="s">
        <v>119</v>
      </c>
      <c r="C112" s="60"/>
      <c r="D112" s="23">
        <f>M112 / G112*100</f>
        <v>7.7857170944555645E-2</v>
      </c>
      <c r="E112" s="31">
        <f>P112/J112*100</f>
        <v>0.25018218417274457</v>
      </c>
      <c r="F112" s="25">
        <f>20+16+22+19+21+21</f>
        <v>119</v>
      </c>
      <c r="G112" s="35">
        <f>G105+G106+G107+G109+G110+G111</f>
        <v>35170813</v>
      </c>
      <c r="H112" s="59"/>
      <c r="I112" s="36">
        <f>(G112-G113)/G113*100</f>
        <v>-5.8895082204965608</v>
      </c>
      <c r="J112" s="37">
        <f>J105+J106+J107+J109+J110+J111</f>
        <v>6891378</v>
      </c>
      <c r="K112" s="59"/>
      <c r="L112" s="36">
        <f>(J112-J113)/J113*100</f>
        <v>1.1948888150759338</v>
      </c>
      <c r="M112" s="35">
        <f>M105+M106+M107+M109+M110+M111</f>
        <v>27383</v>
      </c>
      <c r="N112" s="59"/>
      <c r="O112" s="36">
        <f>(M112-M113)/M113*100</f>
        <v>-27.659630676564607</v>
      </c>
      <c r="P112" s="37">
        <f>P105+P106+P107+P109+P110+P111</f>
        <v>17241</v>
      </c>
      <c r="Q112" s="59"/>
      <c r="R112" s="39">
        <f>(P112-P113)/P113*100</f>
        <v>-23.961365440592751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thickBot="1" x14ac:dyDescent="0.3">
      <c r="A113" s="1"/>
      <c r="B113" s="61" t="s">
        <v>120</v>
      </c>
      <c r="C113" s="61"/>
      <c r="D113" s="71">
        <f>M113/G113*100</f>
        <v>0.10128752057365133</v>
      </c>
      <c r="E113" s="72">
        <f>P113/J113*100</f>
        <v>0.33295124850110264</v>
      </c>
      <c r="F113" s="55">
        <f>17+20+22+20+20+21</f>
        <v>120</v>
      </c>
      <c r="G113" s="56">
        <f>G89+G90+G91+G93+G94+G95</f>
        <v>37371830</v>
      </c>
      <c r="H113" s="57"/>
      <c r="I113" s="69">
        <f>(G113-40852430)/40852430*100</f>
        <v>-8.5199338203382275</v>
      </c>
      <c r="J113" s="58">
        <f>J89+J90+J91+J93+J94+J95</f>
        <v>6810006</v>
      </c>
      <c r="K113" s="57"/>
      <c r="L113" s="69">
        <f>(J113-7314329)/7314329*100</f>
        <v>-6.8950002112292186</v>
      </c>
      <c r="M113" s="56">
        <f>M89+M90+M91+M93+M94+M95</f>
        <v>37853</v>
      </c>
      <c r="N113" s="57"/>
      <c r="O113" s="69">
        <f>(M113-49351)/49351*100</f>
        <v>-23.29841340601001</v>
      </c>
      <c r="P113" s="58">
        <f>P89+P90+P91+P93+P94+P95</f>
        <v>22674</v>
      </c>
      <c r="Q113" s="57"/>
      <c r="R113" s="70">
        <f>(P113-26800)/26800*100</f>
        <v>-15.395522388059701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3.5" customHeight="1" x14ac:dyDescent="0.25">
      <c r="A114" s="1"/>
      <c r="B114" s="44"/>
      <c r="C114" s="44"/>
      <c r="D114" s="31"/>
      <c r="E114" s="31"/>
      <c r="F114" s="45"/>
      <c r="G114" s="46"/>
      <c r="H114" s="47"/>
      <c r="I114" s="47"/>
      <c r="J114" s="46"/>
      <c r="K114" s="47"/>
      <c r="L114" s="47"/>
      <c r="M114" s="46"/>
      <c r="N114" s="47"/>
      <c r="O114" s="47"/>
      <c r="P114" s="46"/>
      <c r="Q114" s="47"/>
      <c r="R114" s="4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3.5" customHeight="1" x14ac:dyDescent="0.25">
      <c r="A115" s="1"/>
      <c r="B115" s="48" t="s">
        <v>62</v>
      </c>
      <c r="C115" s="49" t="s">
        <v>63</v>
      </c>
      <c r="D115" s="50"/>
      <c r="E115" s="51"/>
      <c r="F115" s="51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9.75" customHeight="1" x14ac:dyDescent="0.25">
      <c r="A116" s="1"/>
      <c r="B116" s="48" t="s">
        <v>64</v>
      </c>
      <c r="C116" s="49" t="s">
        <v>65</v>
      </c>
      <c r="D116" s="50"/>
      <c r="E116" s="51"/>
      <c r="F116" s="51"/>
      <c r="G116" s="51"/>
      <c r="H116" s="51"/>
      <c r="I116" s="51"/>
      <c r="J116" s="53"/>
      <c r="K116" s="53"/>
      <c r="L116" s="53"/>
      <c r="M116" s="53"/>
      <c r="N116" s="53"/>
      <c r="O116" s="53"/>
      <c r="P116" s="53"/>
      <c r="Q116" s="53"/>
      <c r="R116" s="53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3.5" customHeight="1" x14ac:dyDescent="0.25">
      <c r="A118" s="1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3.5" customHeight="1" x14ac:dyDescent="0.25">
      <c r="A119" s="1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5.25" customHeight="1" x14ac:dyDescent="0.25">
      <c r="A120" s="1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8" customHeight="1" x14ac:dyDescent="0.25"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5.75" customHeight="1" x14ac:dyDescent="0.25"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5.75" customHeight="1" x14ac:dyDescent="0.25"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0.15" customHeight="1" x14ac:dyDescent="0.25"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5.75" customHeight="1" x14ac:dyDescent="0.25"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31" ht="7.15" customHeight="1" x14ac:dyDescent="0.25"/>
    <row r="132" ht="15.75" customHeight="1" x14ac:dyDescent="0.25"/>
    <row r="133" ht="17.649999999999999" customHeight="1" x14ac:dyDescent="0.25"/>
    <row r="134" ht="17.100000000000001" customHeight="1" x14ac:dyDescent="0.25"/>
    <row r="135" ht="7.7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8.65" customHeight="1" x14ac:dyDescent="0.25"/>
    <row r="140" ht="14.25" customHeight="1" x14ac:dyDescent="0.25"/>
    <row r="141" ht="16.5" customHeight="1" x14ac:dyDescent="0.25"/>
    <row r="142" ht="12.75" customHeight="1" x14ac:dyDescent="0.25"/>
    <row r="143" ht="11.1" customHeight="1" x14ac:dyDescent="0.25"/>
    <row r="144" ht="10.7" customHeight="1" x14ac:dyDescent="0.25"/>
    <row r="145" ht="14.1" customHeight="1" x14ac:dyDescent="0.25"/>
  </sheetData>
  <mergeCells count="10">
    <mergeCell ref="B112:C112"/>
    <mergeCell ref="B113:C113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2021-07-19T07:19:55Z</cp:lastPrinted>
  <dcterms:created xsi:type="dcterms:W3CDTF">1998-09-21T15:00:50Z</dcterms:created>
  <dcterms:modified xsi:type="dcterms:W3CDTF">2021-07-19T07:22:18Z</dcterms:modified>
  <dc:language>zh-TW</dc:language>
</cp:coreProperties>
</file>