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1" i="1" l="1"/>
  <c r="P111" i="1"/>
  <c r="P110" i="1"/>
  <c r="O111" i="1"/>
  <c r="M111" i="1"/>
  <c r="M110" i="1"/>
  <c r="L111" i="1"/>
  <c r="J111" i="1"/>
  <c r="J110" i="1"/>
  <c r="I111" i="1"/>
  <c r="G111" i="1" l="1"/>
  <c r="G110" i="1"/>
  <c r="F111" i="1"/>
  <c r="F110" i="1"/>
  <c r="R109" i="1"/>
  <c r="Q109" i="1"/>
  <c r="O109" i="1"/>
  <c r="N109" i="1"/>
  <c r="L109" i="1" l="1"/>
  <c r="K109" i="1"/>
  <c r="I109" i="1"/>
  <c r="H109" i="1"/>
  <c r="R107" i="1" l="1"/>
  <c r="Q107" i="1"/>
  <c r="O107" i="1"/>
  <c r="N107" i="1"/>
  <c r="L107" i="1"/>
  <c r="K107" i="1"/>
  <c r="I107" i="1"/>
  <c r="H107" i="1"/>
  <c r="R106" i="1" l="1"/>
  <c r="Q106" i="1"/>
  <c r="O106" i="1"/>
  <c r="N106" i="1"/>
  <c r="L106" i="1"/>
  <c r="K106" i="1"/>
  <c r="I106" i="1"/>
  <c r="H106" i="1"/>
  <c r="E110" i="1" l="1"/>
  <c r="E111" i="1"/>
  <c r="D110" i="1"/>
  <c r="D111" i="1"/>
  <c r="R110" i="1"/>
  <c r="L110" i="1"/>
  <c r="R105" i="1"/>
  <c r="Q105" i="1"/>
  <c r="O105" i="1"/>
  <c r="N105" i="1"/>
  <c r="L105" i="1"/>
  <c r="K105" i="1"/>
  <c r="I105" i="1"/>
  <c r="H105" i="1"/>
  <c r="I110" i="1" l="1"/>
  <c r="O110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<sst xmlns="http://schemas.openxmlformats.org/spreadsheetml/2006/main" count="267" uniqueCount="119">
  <si>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</si>
  <si>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</si>
  <si>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</si>
  <si>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</si>
  <si>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</si>
  <si>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</si>
  <si>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</si>
  <si>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</si>
  <si>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</si>
  <si>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</si>
  <si>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</si>
  <si>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</si>
  <si>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</si>
  <si>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</si>
  <si>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</si>
  <si>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</si>
  <si>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</si>
  <si>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</si>
  <si>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</si>
  <si>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</si>
  <si>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</si>
  <si>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</si>
  <si>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</si>
  <si>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</si>
  <si>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</si>
  <si>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</si>
  <si>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</si>
  <si>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</si>
  <si>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</si>
  <si>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</si>
  <si>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</si>
  <si>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</si>
  <si>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</si>
  <si>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</si>
  <si>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</si>
  <si>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</si>
  <si>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</si>
  <si>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</si>
  <si>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</si>
  <si>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</si>
  <si>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</si>
  <si>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</si>
  <si>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</si>
  <si>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</si>
  <si>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</si>
  <si>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</si>
  <si>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</si>
  <si>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</si>
  <si>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</si>
  <si>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</si>
  <si>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</si>
  <si>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</si>
  <si>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</si>
  <si>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</si>
  <si>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</si>
  <si>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</si>
  <si>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</si>
  <si>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</si>
  <si>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</si>
  <si>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</si>
  <si>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</si>
  <si>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</si>
  <si>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</si>
  <si>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</si>
  <si>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</si>
  <si>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</si>
  <si>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</si>
  <si>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</si>
  <si>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</si>
  <si>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</si>
  <si>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</si>
  <si>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</si>
  <si>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</si>
  <si>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</si>
  <si>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</si>
  <si>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</si>
  <si>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</si>
  <si>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</si>
  <si>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</si>
  <si>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</si>
  <si>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</si>
  <si>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</si>
  <si>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</si>
  <si>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</si>
  <si>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</si>
  <si>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</si>
  <si>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</si>
  <si>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</si>
  <si>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</si>
  <si>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</si>
  <si>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</si>
  <si>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</si>
  <si>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</si>
  <si>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</si>
  <si>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</si>
  <si>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</si>
  <si>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</si>
  <si>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</si>
  <si>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</si>
  <si>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</si>
  <si>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</si>
  <si>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</si>
  <si>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</si>
  <si>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</si>
  <si>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</si>
  <si>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</si>
  <si>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</si>
  <si>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</si>
  <si>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</si>
  <si>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</si>
  <si>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</si>
  <si>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</si>
  <si>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</si>
  <si>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</si>
  <si>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</si>
  <si>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</si>
  <si>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</si>
  <si>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1-4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</si>
  <si>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1-4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</si>
</sst>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微軟正黑體"/>
      <family val="2"/>
      <charset val="136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3"/>
  <sheetViews>
    <sheetView showGridLines="0" tabSelected="1" topLeftCell="A66" zoomScale="118" zoomScaleNormal="118" workbookViewId="0">
      <selection activeCell="R111" sqref="R111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5" t="s">
        <v>2</v>
      </c>
      <c r="E3" s="65"/>
      <c r="F3" s="5" t="s">
        <v>3</v>
      </c>
      <c r="G3" s="65" t="s">
        <v>4</v>
      </c>
      <c r="H3" s="65"/>
      <c r="I3" s="65"/>
      <c r="J3" s="65"/>
      <c r="K3" s="65"/>
      <c r="L3" s="65"/>
      <c r="M3" s="66" t="s">
        <v>5</v>
      </c>
      <c r="N3" s="66"/>
      <c r="O3" s="66"/>
      <c r="P3" s="66"/>
      <c r="Q3" s="66"/>
      <c r="R3" s="6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7" t="s">
        <v>11</v>
      </c>
      <c r="I4" s="67"/>
      <c r="J4" s="12" t="s">
        <v>12</v>
      </c>
      <c r="K4" s="68" t="s">
        <v>11</v>
      </c>
      <c r="L4" s="68"/>
      <c r="M4" s="10" t="s">
        <v>10</v>
      </c>
      <c r="N4" s="69" t="s">
        <v>11</v>
      </c>
      <c r="O4" s="69"/>
      <c r="P4" s="12" t="s">
        <v>12</v>
      </c>
      <c r="Q4" s="70" t="s">
        <v>11</v>
      </c>
      <c r="R4" s="7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112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16</v>
      </c>
      <c r="I87" s="36">
        <v>-10.02</v>
      </c>
      <c r="J87" s="37">
        <v>13970707</v>
      </c>
      <c r="K87" s="27" t="s">
        <v>16</v>
      </c>
      <c r="L87" s="38">
        <v>-6.46</v>
      </c>
      <c r="M87" s="35">
        <v>69701</v>
      </c>
      <c r="N87" s="27" t="s">
        <v>16</v>
      </c>
      <c r="O87" s="36">
        <v>-29.56</v>
      </c>
      <c r="P87" s="37">
        <v>43684</v>
      </c>
      <c r="Q87" s="27" t="s">
        <v>16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75</v>
      </c>
      <c r="C89" s="54" t="s">
        <v>31</v>
      </c>
      <c r="D89" s="23">
        <v>0.1</v>
      </c>
      <c r="E89" s="31">
        <v>0.32</v>
      </c>
      <c r="F89" s="34" t="s">
        <v>90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91</v>
      </c>
      <c r="C90" s="54"/>
      <c r="D90" s="23">
        <v>0.1</v>
      </c>
      <c r="E90" s="31">
        <v>0.28000000000000003</v>
      </c>
      <c r="F90" s="34" t="s">
        <v>92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93</v>
      </c>
      <c r="C91" s="54"/>
      <c r="D91" s="23">
        <v>0.1</v>
      </c>
      <c r="E91" s="31">
        <v>0.34</v>
      </c>
      <c r="F91" s="34" t="s">
        <v>94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95</v>
      </c>
      <c r="C93" s="54"/>
      <c r="D93" s="23">
        <v>0.12</v>
      </c>
      <c r="E93" s="31">
        <v>0.33</v>
      </c>
      <c r="F93" s="34" t="s">
        <v>96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97</v>
      </c>
      <c r="C94" s="54"/>
      <c r="D94" s="23">
        <v>0.1</v>
      </c>
      <c r="E94" s="31">
        <v>0.31</v>
      </c>
      <c r="F94" s="34" t="s">
        <v>98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99</v>
      </c>
      <c r="C95" s="54"/>
      <c r="D95" s="23">
        <v>0.09</v>
      </c>
      <c r="E95" s="31">
        <v>0.4</v>
      </c>
      <c r="F95" s="34" t="s">
        <v>100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101</v>
      </c>
      <c r="C97" s="54"/>
      <c r="D97" s="23">
        <v>0.08</v>
      </c>
      <c r="E97" s="31">
        <v>0.25</v>
      </c>
      <c r="F97" s="34" t="s">
        <v>102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103</v>
      </c>
      <c r="C98" s="54"/>
      <c r="D98" s="23">
        <v>0.09</v>
      </c>
      <c r="E98" s="31">
        <v>0.3</v>
      </c>
      <c r="F98" s="34" t="s">
        <v>104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106</v>
      </c>
      <c r="C99" s="54"/>
      <c r="D99" s="23">
        <v>0.08</v>
      </c>
      <c r="E99" s="31">
        <v>0.28000000000000003</v>
      </c>
      <c r="F99" s="34" t="s">
        <v>105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87</v>
      </c>
      <c r="C101" s="54"/>
      <c r="D101" s="23">
        <v>0.1</v>
      </c>
      <c r="E101" s="31">
        <v>0.3</v>
      </c>
      <c r="F101" s="34" t="s">
        <v>107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108</v>
      </c>
      <c r="C102" s="54"/>
      <c r="D102" s="23">
        <v>0.08</v>
      </c>
      <c r="E102" s="31">
        <v>0.31</v>
      </c>
      <c r="F102" s="34" t="s">
        <v>109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110</v>
      </c>
      <c r="C103" s="54"/>
      <c r="D103" s="23">
        <v>0.09</v>
      </c>
      <c r="E103" s="31">
        <v>0.32</v>
      </c>
      <c r="F103" s="34" t="s">
        <v>111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 x14ac:dyDescent="0.25">
      <c r="A105" s="1"/>
      <c r="B105" s="32" t="s">
        <v>113</v>
      </c>
      <c r="C105" s="54"/>
      <c r="D105" s="23">
        <v>0.08</v>
      </c>
      <c r="E105" s="31">
        <v>0.27</v>
      </c>
      <c r="F105" s="34" t="s">
        <v>92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32" t="s">
        <v>114</v>
      </c>
      <c r="C106" s="54"/>
      <c r="D106" s="23">
        <v>7.0000000000000007E-2</v>
      </c>
      <c r="E106" s="31">
        <v>0.24</v>
      </c>
      <c r="F106" s="34" t="s">
        <v>115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32" t="s">
        <v>116</v>
      </c>
      <c r="C107" s="54"/>
      <c r="D107" s="23">
        <v>7.0000000000000007E-2</v>
      </c>
      <c r="E107" s="31">
        <v>0.22</v>
      </c>
      <c r="F107" s="34" t="s">
        <v>94</v>
      </c>
      <c r="G107" s="35">
        <v>7589672</v>
      </c>
      <c r="H107" s="36">
        <f>(G107-G106)/G106*100</f>
        <v>33.467451350858006</v>
      </c>
      <c r="I107" s="36">
        <f>(G107-G91)/G91*100</f>
        <v>-4.3112603029013608</v>
      </c>
      <c r="J107" s="37">
        <v>1357585</v>
      </c>
      <c r="K107" s="36">
        <f>(J107-J106)/J106*100</f>
        <v>35.790139102410862</v>
      </c>
      <c r="L107" s="36">
        <f>(J107-J91)/J91*100</f>
        <v>-1.782846245337238</v>
      </c>
      <c r="M107" s="35">
        <v>5399</v>
      </c>
      <c r="N107" s="36">
        <f>(M107-M106)/M106*100</f>
        <v>45.290635091496235</v>
      </c>
      <c r="O107" s="36">
        <f>(M107-M91)/M91*100</f>
        <v>-33.973339855692799</v>
      </c>
      <c r="P107" s="37">
        <v>3048</v>
      </c>
      <c r="Q107" s="36">
        <f>(P107-P106)/P106*100</f>
        <v>28.336842105263159</v>
      </c>
      <c r="R107" s="39">
        <f>(P107-P91)/P91*100</f>
        <v>-34.564190639759552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4.5" customHeight="1" x14ac:dyDescent="0.25">
      <c r="A108" s="1"/>
      <c r="B108" s="32"/>
      <c r="C108" s="54"/>
      <c r="D108" s="23"/>
      <c r="E108" s="31"/>
      <c r="F108" s="34"/>
      <c r="G108" s="35"/>
      <c r="H108" s="36"/>
      <c r="I108" s="36"/>
      <c r="J108" s="37"/>
      <c r="K108" s="36"/>
      <c r="L108" s="36"/>
      <c r="M108" s="35"/>
      <c r="N108" s="36"/>
      <c r="O108" s="36"/>
      <c r="P108" s="37"/>
      <c r="Q108" s="36"/>
      <c r="R108" s="39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2.75" customHeight="1" x14ac:dyDescent="0.25">
      <c r="A109" s="1"/>
      <c r="B109" s="32" t="s">
        <v>81</v>
      </c>
      <c r="C109" s="54"/>
      <c r="D109" s="23">
        <v>0.09</v>
      </c>
      <c r="E109" s="31">
        <v>0.23</v>
      </c>
      <c r="F109" s="34" t="s">
        <v>107</v>
      </c>
      <c r="G109" s="35">
        <v>4304351</v>
      </c>
      <c r="H109" s="36">
        <f>(G109-G107)/G107*100</f>
        <v>-43.286732285663994</v>
      </c>
      <c r="I109" s="36">
        <f>(G109-G93)/G93*100</f>
        <v>-28.811106811017499</v>
      </c>
      <c r="J109" s="37">
        <v>1003349</v>
      </c>
      <c r="K109" s="36">
        <f>(J109-J107)/J107*100</f>
        <v>-26.093099142963421</v>
      </c>
      <c r="L109" s="36">
        <f>(J109-J93)/J93*100</f>
        <v>-8.1876712303697019</v>
      </c>
      <c r="M109" s="35">
        <v>3771</v>
      </c>
      <c r="N109" s="36">
        <f>(M109-M107)/M107*100</f>
        <v>-30.153732172624558</v>
      </c>
      <c r="O109" s="36">
        <f>(M109-M93)/M93*100</f>
        <v>-47.799003322259139</v>
      </c>
      <c r="P109" s="37">
        <v>2321</v>
      </c>
      <c r="Q109" s="36">
        <f>(P109-P107)/P107*100</f>
        <v>-23.851706036745409</v>
      </c>
      <c r="R109" s="39">
        <f>(P109-P93)/P93*100</f>
        <v>-36.148555708390646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5" customHeight="1" x14ac:dyDescent="0.25">
      <c r="A110" s="1"/>
      <c r="B110" s="71" t="s">
        <v>117</v>
      </c>
      <c r="C110" s="71"/>
      <c r="D110" s="23">
        <f>M110 / G110*100</f>
        <v>7.4904800773114205E-2</v>
      </c>
      <c r="E110" s="31">
        <f>P110/J110*100</f>
        <v>0.2397406270696113</v>
      </c>
      <c r="F110" s="25">
        <f>20+16+22+19</f>
        <v>77</v>
      </c>
      <c r="G110" s="35">
        <f>G105+G106+G107+G109</f>
        <v>22429804</v>
      </c>
      <c r="H110" s="61"/>
      <c r="I110" s="36">
        <f>(G110-G111)/G111*100</f>
        <v>-11.390893069087578</v>
      </c>
      <c r="J110" s="37">
        <f>J105+J106+J107+J109</f>
        <v>4449809</v>
      </c>
      <c r="K110" s="61"/>
      <c r="L110" s="36">
        <f>(J110-J111)/J111*100</f>
        <v>-2.8254335754940119</v>
      </c>
      <c r="M110" s="35">
        <f>M105+M106+M107+M109</f>
        <v>16801</v>
      </c>
      <c r="N110" s="61"/>
      <c r="O110" s="36">
        <f>(M110-M111)/M111*100</f>
        <v>-36.755128929041973</v>
      </c>
      <c r="P110" s="37">
        <f>P105+P106+P107+P109</f>
        <v>10668</v>
      </c>
      <c r="Q110" s="61"/>
      <c r="R110" s="39">
        <f>(P110-P111)/P111*100</f>
        <v>-27.195796082713436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3.5" customHeight="1" thickBot="1" x14ac:dyDescent="0.3">
      <c r="A111" s="1"/>
      <c r="B111" s="72" t="s">
        <v>118</v>
      </c>
      <c r="C111" s="72"/>
      <c r="D111" s="55">
        <f>M111/G111*100</f>
        <v>0.1049452293751514</v>
      </c>
      <c r="E111" s="56">
        <f>P111/J111*100</f>
        <v>0.31999102024789972</v>
      </c>
      <c r="F111" s="57">
        <f>17+20+22+20</f>
        <v>79</v>
      </c>
      <c r="G111" s="58">
        <f>G89+G90+G91+G93</f>
        <v>25313204</v>
      </c>
      <c r="H111" s="59"/>
      <c r="I111" s="62">
        <f>(G111-28961792)/28961792*100</f>
        <v>-12.597935928826503</v>
      </c>
      <c r="J111" s="60">
        <f>J89+J90+J91+J93</f>
        <v>4579191</v>
      </c>
      <c r="K111" s="59"/>
      <c r="L111" s="62">
        <f>(J111-4982531)/4982531*100</f>
        <v>-8.0950825995864353</v>
      </c>
      <c r="M111" s="58">
        <f>M89+M90+M91+M93</f>
        <v>26565</v>
      </c>
      <c r="N111" s="59"/>
      <c r="O111" s="62">
        <f>(M111-34033)/34033*100</f>
        <v>-21.943407868833191</v>
      </c>
      <c r="P111" s="60">
        <f>P89+P90+P91+P93</f>
        <v>14653</v>
      </c>
      <c r="Q111" s="59"/>
      <c r="R111" s="63">
        <f>(P111-18142)/18142*100</f>
        <v>-19.231617241759452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3.5" customHeight="1" x14ac:dyDescent="0.25">
      <c r="A112" s="1"/>
      <c r="B112" s="44"/>
      <c r="C112" s="44"/>
      <c r="D112" s="31"/>
      <c r="E112" s="31"/>
      <c r="F112" s="45"/>
      <c r="G112" s="46"/>
      <c r="H112" s="47"/>
      <c r="I112" s="47"/>
      <c r="J112" s="46"/>
      <c r="K112" s="47"/>
      <c r="L112" s="47"/>
      <c r="M112" s="46"/>
      <c r="N112" s="47"/>
      <c r="O112" s="47"/>
      <c r="P112" s="46"/>
      <c r="Q112" s="47"/>
      <c r="R112" s="4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x14ac:dyDescent="0.25">
      <c r="A113" s="1"/>
      <c r="B113" s="48" t="s">
        <v>62</v>
      </c>
      <c r="C113" s="49" t="s">
        <v>63</v>
      </c>
      <c r="D113" s="50"/>
      <c r="E113" s="51"/>
      <c r="F113" s="51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9.75" customHeight="1" x14ac:dyDescent="0.25">
      <c r="A114" s="1"/>
      <c r="B114" s="48" t="s">
        <v>64</v>
      </c>
      <c r="C114" s="49" t="s">
        <v>65</v>
      </c>
      <c r="D114" s="50"/>
      <c r="E114" s="51"/>
      <c r="F114" s="51"/>
      <c r="G114" s="51"/>
      <c r="H114" s="51"/>
      <c r="I114" s="51"/>
      <c r="J114" s="53"/>
      <c r="K114" s="53"/>
      <c r="L114" s="53"/>
      <c r="M114" s="53"/>
      <c r="N114" s="53"/>
      <c r="O114" s="53"/>
      <c r="P114" s="53"/>
      <c r="Q114" s="53"/>
      <c r="R114" s="53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3.5" customHeight="1" x14ac:dyDescent="0.25">
      <c r="A115" s="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3.5" customHeight="1" x14ac:dyDescent="0.25">
      <c r="A116" s="1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3.5" customHeight="1" x14ac:dyDescent="0.25">
      <c r="A117" s="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5.25" customHeight="1" x14ac:dyDescent="0.25">
      <c r="A118" s="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3.5" customHeight="1" x14ac:dyDescent="0.25">
      <c r="A119" s="1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3.5" customHeight="1" x14ac:dyDescent="0.25">
      <c r="A120" s="1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3.5" customHeight="1" x14ac:dyDescent="0.25">
      <c r="A121" s="1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8" customHeight="1" x14ac:dyDescent="0.25"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5.75" customHeight="1" x14ac:dyDescent="0.25"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5.75" customHeight="1" x14ac:dyDescent="0.25"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0.15" customHeight="1" x14ac:dyDescent="0.25"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5.75" customHeight="1" x14ac:dyDescent="0.25"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9" ht="7.15" customHeight="1" x14ac:dyDescent="0.25"/>
    <row r="130" ht="15.75" customHeight="1" x14ac:dyDescent="0.25"/>
    <row r="131" ht="17.649999999999999" customHeight="1" x14ac:dyDescent="0.25"/>
    <row r="132" ht="17.100000000000001" customHeight="1" x14ac:dyDescent="0.25"/>
    <row r="133" ht="7.7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8.65" customHeight="1" x14ac:dyDescent="0.25"/>
    <row r="138" ht="14.25" customHeight="1" x14ac:dyDescent="0.25"/>
    <row r="139" ht="16.5" customHeight="1" x14ac:dyDescent="0.25"/>
    <row r="140" ht="12.75" customHeight="1" x14ac:dyDescent="0.25"/>
    <row r="141" ht="11.1" customHeight="1" x14ac:dyDescent="0.25"/>
    <row r="142" ht="10.7" customHeight="1" x14ac:dyDescent="0.25"/>
    <row r="143" ht="14.1" customHeight="1" x14ac:dyDescent="0.25"/>
  </sheetData>
  <mergeCells count="10">
    <mergeCell ref="B110:C110"/>
    <mergeCell ref="B111:C111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2021-05-19T08:12:07Z</cp:lastPrinted>
  <dcterms:created xsi:type="dcterms:W3CDTF">1998-09-21T15:00:50Z</dcterms:created>
  <dcterms:modified xsi:type="dcterms:W3CDTF">2021-05-19T08:12:10Z</dcterms:modified>
  <dc:language>zh-TW</dc:language>
</cp:coreProperties>
</file>