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4" i="1" l="1"/>
  <c r="O104" i="1"/>
  <c r="L104" i="1"/>
  <c r="I104" i="1"/>
  <c r="P104" i="1" l="1"/>
  <c r="P103" i="1"/>
  <c r="M104" i="1"/>
  <c r="M103" i="1"/>
  <c r="J104" i="1"/>
  <c r="J103" i="1"/>
  <c r="G104" i="1"/>
  <c r="G103" i="1"/>
  <c r="F104" i="1"/>
  <c r="F103" i="1"/>
  <c r="R102" i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R100" i="1" l="1"/>
  <c r="Q100" i="1"/>
  <c r="O100" i="1"/>
  <c r="N100" i="1"/>
  <c r="L100" i="1"/>
  <c r="K100" i="1"/>
  <c r="I100" i="1"/>
  <c r="H100" i="1"/>
  <c r="L98" i="1"/>
  <c r="K98" i="1"/>
  <c r="I98" i="1"/>
  <c r="H98" i="1"/>
  <c r="R97" i="1" l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4" i="1" l="1"/>
  <c r="Q94" i="1"/>
  <c r="O94" i="1"/>
  <c r="N94" i="1"/>
  <c r="L94" i="1"/>
  <c r="K94" i="1"/>
  <c r="I94" i="1"/>
  <c r="H94" i="1"/>
  <c r="R93" i="1" l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104" i="1" l="1"/>
  <c r="R88" i="1"/>
  <c r="D104" i="1" l="1"/>
  <c r="R103" i="1"/>
  <c r="L103" i="1"/>
  <c r="I103" i="1"/>
  <c r="E103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D103" i="1"/>
  <c r="O103" i="1"/>
</calcChain>
</file>

<file path=xl/sharedStrings.xml><?xml version="1.0" encoding="utf-8"?>
<sst xmlns="http://schemas.openxmlformats.org/spreadsheetml/2006/main" count="254" uniqueCount="114">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</sst>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12" fillId="0" borderId="31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8" fontId="13" fillId="0" borderId="21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7"/>
  <sheetViews>
    <sheetView showGridLines="0" tabSelected="1" topLeftCell="A50" zoomScale="118" zoomScaleNormal="118" workbookViewId="0">
      <selection activeCell="K108" sqref="K10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8" t="s">
        <v>2</v>
      </c>
      <c r="E3" s="68"/>
      <c r="F3" s="5" t="s">
        <v>3</v>
      </c>
      <c r="G3" s="68" t="s">
        <v>4</v>
      </c>
      <c r="H3" s="68"/>
      <c r="I3" s="68"/>
      <c r="J3" s="68"/>
      <c r="K3" s="68"/>
      <c r="L3" s="68"/>
      <c r="M3" s="69" t="s">
        <v>5</v>
      </c>
      <c r="N3" s="69"/>
      <c r="O3" s="69"/>
      <c r="P3" s="69"/>
      <c r="Q3" s="69"/>
      <c r="R3" s="69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0" t="s">
        <v>11</v>
      </c>
      <c r="I4" s="70"/>
      <c r="J4" s="12" t="s">
        <v>12</v>
      </c>
      <c r="K4" s="71" t="s">
        <v>11</v>
      </c>
      <c r="L4" s="71"/>
      <c r="M4" s="10" t="s">
        <v>10</v>
      </c>
      <c r="N4" s="72" t="s">
        <v>11</v>
      </c>
      <c r="O4" s="72"/>
      <c r="P4" s="12" t="s">
        <v>12</v>
      </c>
      <c r="Q4" s="73" t="s">
        <v>11</v>
      </c>
      <c r="R4" s="73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4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4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4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4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4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4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99</v>
      </c>
      <c r="C94" s="54"/>
      <c r="D94" s="23">
        <v>0.09</v>
      </c>
      <c r="E94" s="31">
        <v>0.4</v>
      </c>
      <c r="F94" s="34" t="s">
        <v>100</v>
      </c>
      <c r="G94" s="35">
        <v>7339044</v>
      </c>
      <c r="H94" s="36">
        <f>(G94-G93)/G93*100</f>
        <v>55.501991489924322</v>
      </c>
      <c r="I94" s="36">
        <f>(G94-G78)/G78*100</f>
        <v>48.920963599503018</v>
      </c>
      <c r="J94" s="37">
        <v>1242409</v>
      </c>
      <c r="K94" s="36">
        <f>(J94-J93)/J93*100</f>
        <v>25.698245457838176</v>
      </c>
      <c r="L94" s="36">
        <f>(J94-J78)/J78*100</f>
        <v>17.724719074506964</v>
      </c>
      <c r="M94" s="35">
        <v>6355</v>
      </c>
      <c r="N94" s="36">
        <f>(M94-M93)/M93*100</f>
        <v>28.826272045408473</v>
      </c>
      <c r="O94" s="36">
        <f>(M94-M78)/M78*100</f>
        <v>-4.1478129713423826</v>
      </c>
      <c r="P94" s="37">
        <v>4945</v>
      </c>
      <c r="Q94" s="36">
        <f>(P94-P93)/P93*100</f>
        <v>60.760728218465545</v>
      </c>
      <c r="R94" s="39">
        <f>(P94-P78)/P78*100</f>
        <v>31.341301460823374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4.5" customHeight="1" x14ac:dyDescent="0.25">
      <c r="A95" s="1"/>
      <c r="B95" s="32"/>
      <c r="C95" s="54"/>
      <c r="D95" s="23"/>
      <c r="E95" s="31"/>
      <c r="F95" s="34"/>
      <c r="G95" s="35"/>
      <c r="H95" s="36"/>
      <c r="I95" s="36"/>
      <c r="J95" s="37"/>
      <c r="K95" s="36"/>
      <c r="L95" s="36"/>
      <c r="M95" s="35"/>
      <c r="N95" s="36"/>
      <c r="O95" s="36"/>
      <c r="P95" s="37"/>
      <c r="Q95" s="36"/>
      <c r="R95" s="39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6.350000000000001" customHeight="1" x14ac:dyDescent="0.25">
      <c r="A96" s="1"/>
      <c r="B96" s="32" t="s">
        <v>101</v>
      </c>
      <c r="C96" s="54"/>
      <c r="D96" s="23">
        <v>0.08</v>
      </c>
      <c r="E96" s="31">
        <v>0.25</v>
      </c>
      <c r="F96" s="34" t="s">
        <v>102</v>
      </c>
      <c r="G96" s="35">
        <v>6544783</v>
      </c>
      <c r="H96" s="36">
        <f>(G96-G94)/G94*100</f>
        <v>-10.822404116939481</v>
      </c>
      <c r="I96" s="36">
        <f>(G96-G80)/G80*100</f>
        <v>-23.638536130787433</v>
      </c>
      <c r="J96" s="37">
        <v>1279987</v>
      </c>
      <c r="K96" s="36">
        <f>(J96-J94)/J94*100</f>
        <v>3.0246078384815309</v>
      </c>
      <c r="L96" s="36">
        <f>(J96-J80)/J80*100</f>
        <v>-12.457553451019846</v>
      </c>
      <c r="M96" s="35">
        <v>5147</v>
      </c>
      <c r="N96" s="36">
        <f>(M96-M94)/M94*100</f>
        <v>-19.008654602675058</v>
      </c>
      <c r="O96" s="36">
        <f>(M96-M80)/M80*100</f>
        <v>-45.798230834035387</v>
      </c>
      <c r="P96" s="37">
        <v>3160</v>
      </c>
      <c r="Q96" s="36">
        <f>(P96-P94)/P94*100</f>
        <v>-36.097067745197172</v>
      </c>
      <c r="R96" s="39">
        <f>(P96-P80)/P80*100</f>
        <v>-44.91894718493986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103</v>
      </c>
      <c r="C97" s="54"/>
      <c r="D97" s="23">
        <v>0.09</v>
      </c>
      <c r="E97" s="31">
        <v>0.3</v>
      </c>
      <c r="F97" s="34" t="s">
        <v>104</v>
      </c>
      <c r="G97" s="35">
        <v>6074450</v>
      </c>
      <c r="H97" s="36">
        <f>(G97-G96)/G96*100</f>
        <v>-7.1863803582181403</v>
      </c>
      <c r="I97" s="36">
        <f>(G97-G81)/G81*100</f>
        <v>9.7030129251782995</v>
      </c>
      <c r="J97" s="37">
        <v>1140919</v>
      </c>
      <c r="K97" s="36">
        <f>(J97-J96)/J96*100</f>
        <v>-10.864797845603119</v>
      </c>
      <c r="L97" s="36">
        <f>(J97-J81)/J81*100</f>
        <v>-1.6226940912516445</v>
      </c>
      <c r="M97" s="35">
        <v>5221</v>
      </c>
      <c r="N97" s="36">
        <f>(M97-M96)/M96*100</f>
        <v>1.4377307169224791</v>
      </c>
      <c r="O97" s="36">
        <f>(M97-M81)/M81*100</f>
        <v>-24.497469269703544</v>
      </c>
      <c r="P97" s="37">
        <v>3407</v>
      </c>
      <c r="Q97" s="36">
        <f>(P97-P96)/P96*100</f>
        <v>7.8164556962025316</v>
      </c>
      <c r="R97" s="39">
        <f>(P97-P81)/P81*100</f>
        <v>-19.092852054143908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106</v>
      </c>
      <c r="C98" s="54"/>
      <c r="D98" s="23">
        <v>0.08</v>
      </c>
      <c r="E98" s="31">
        <v>0.28000000000000003</v>
      </c>
      <c r="F98" s="34" t="s">
        <v>105</v>
      </c>
      <c r="G98" s="35">
        <v>6449447</v>
      </c>
      <c r="H98" s="36">
        <f>(G98-G97)/G97*100</f>
        <v>6.1733490274839697</v>
      </c>
      <c r="I98" s="36">
        <f>(G98-G82)/G82*100</f>
        <v>-19.912392788268704</v>
      </c>
      <c r="J98" s="37">
        <v>1210593</v>
      </c>
      <c r="K98" s="36">
        <f>(J98-J97)/J97*100</f>
        <v>6.1068314227390372</v>
      </c>
      <c r="L98" s="36">
        <f>(J98-J82)/J82*100</f>
        <v>-7.608985165913273</v>
      </c>
      <c r="M98" s="35">
        <v>5179</v>
      </c>
      <c r="N98" s="36">
        <v>-0.80444359318138281</v>
      </c>
      <c r="O98" s="36">
        <v>-37.916566770558617</v>
      </c>
      <c r="P98" s="37">
        <v>3416</v>
      </c>
      <c r="Q98" s="36">
        <v>0.26416201937188144</v>
      </c>
      <c r="R98" s="39">
        <v>-23.970620965947028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5.25" customHeight="1" x14ac:dyDescent="0.25">
      <c r="A99" s="1"/>
      <c r="B99" s="32"/>
      <c r="C99" s="54"/>
      <c r="D99" s="23"/>
      <c r="E99" s="31"/>
      <c r="F99" s="34"/>
      <c r="G99" s="35"/>
      <c r="H99" s="36"/>
      <c r="I99" s="36"/>
      <c r="J99" s="37"/>
      <c r="K99" s="36"/>
      <c r="L99" s="36"/>
      <c r="M99" s="35"/>
      <c r="N99" s="36"/>
      <c r="O99" s="36"/>
      <c r="P99" s="37"/>
      <c r="Q99" s="36"/>
      <c r="R99" s="39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6.350000000000001" customHeight="1" x14ac:dyDescent="0.25">
      <c r="A100" s="1"/>
      <c r="B100" s="32" t="s">
        <v>87</v>
      </c>
      <c r="C100" s="54"/>
      <c r="D100" s="23">
        <v>0.1</v>
      </c>
      <c r="E100" s="31">
        <v>0.3</v>
      </c>
      <c r="F100" s="34" t="s">
        <v>107</v>
      </c>
      <c r="G100" s="35">
        <v>4904102</v>
      </c>
      <c r="H100" s="36">
        <f>(G100-G98)/G98*100</f>
        <v>-23.960891530700231</v>
      </c>
      <c r="I100" s="36">
        <f>(G100-G84)/G84*100</f>
        <v>-29.598080008452648</v>
      </c>
      <c r="J100" s="37">
        <v>988111</v>
      </c>
      <c r="K100" s="36">
        <f>(J100-J98)/J98*100</f>
        <v>-18.377935441556328</v>
      </c>
      <c r="L100" s="36">
        <f>(J100-J84)/J84*100</f>
        <v>-18.973622644820427</v>
      </c>
      <c r="M100" s="35">
        <v>4726</v>
      </c>
      <c r="N100" s="36">
        <f>(M100-M98)/M98*100</f>
        <v>-8.7468623286348723</v>
      </c>
      <c r="O100" s="36">
        <f>(M100-M84)/M84*100</f>
        <v>-47.698096502877377</v>
      </c>
      <c r="P100" s="37">
        <v>2975</v>
      </c>
      <c r="Q100" s="36">
        <f>(P100-P98)/P98*100</f>
        <v>-12.909836065573771</v>
      </c>
      <c r="R100" s="39">
        <f>(P100-P84)/P84*100</f>
        <v>-51.077125472784083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108</v>
      </c>
      <c r="C101" s="54"/>
      <c r="D101" s="23">
        <v>0.08</v>
      </c>
      <c r="E101" s="31">
        <v>0.31</v>
      </c>
      <c r="F101" s="34" t="s">
        <v>109</v>
      </c>
      <c r="G101" s="35">
        <v>7376622</v>
      </c>
      <c r="H101" s="36">
        <f>(G101-G100)/G100*100</f>
        <v>50.417385282769402</v>
      </c>
      <c r="I101" s="36">
        <f>(G101-G85)/G85*100</f>
        <v>40.259614322386994</v>
      </c>
      <c r="J101" s="37">
        <v>1246760</v>
      </c>
      <c r="K101" s="36">
        <f>(J101-J100)/J100*100</f>
        <v>26.176107744980072</v>
      </c>
      <c r="L101" s="36">
        <f>(J101-J85)/J85*100</f>
        <v>17.160284884917431</v>
      </c>
      <c r="M101" s="35">
        <v>5835</v>
      </c>
      <c r="N101" s="36">
        <f>(M101-M100)/M100*100</f>
        <v>23.465933135844267</v>
      </c>
      <c r="O101" s="36">
        <f>(M101-M85)/M85*100</f>
        <v>-8.828125</v>
      </c>
      <c r="P101" s="37">
        <v>3883</v>
      </c>
      <c r="Q101" s="36">
        <f>(P101-P100)/P100*100</f>
        <v>30.521008403361343</v>
      </c>
      <c r="R101" s="39">
        <f>(P101-P85)/P85*100</f>
        <v>2.7520508070918233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110</v>
      </c>
      <c r="C102" s="54"/>
      <c r="D102" s="23">
        <v>0.09</v>
      </c>
      <c r="E102" s="31">
        <v>0.32</v>
      </c>
      <c r="F102" s="34" t="s">
        <v>113</v>
      </c>
      <c r="G102" s="35">
        <v>6486724</v>
      </c>
      <c r="H102" s="36">
        <f>(G102-G101)/G101*100</f>
        <v>-12.063760349927108</v>
      </c>
      <c r="I102" s="36">
        <f>(G102-G86)/G86*100</f>
        <v>-22.273957912079684</v>
      </c>
      <c r="J102" s="37">
        <v>1294331</v>
      </c>
      <c r="K102" s="36">
        <f>(J102-J101)/J101*100</f>
        <v>3.8155699573293975</v>
      </c>
      <c r="L102" s="36">
        <f>(J102-J86)/J86*100</f>
        <v>-7.9088488063584981</v>
      </c>
      <c r="M102" s="35">
        <v>5740</v>
      </c>
      <c r="N102" s="36">
        <f>(M102-M101)/M101*100</f>
        <v>-1.6281062553556127</v>
      </c>
      <c r="O102" s="36">
        <f>(M102-M86)/M86*100</f>
        <v>-39.046405436975682</v>
      </c>
      <c r="P102" s="37">
        <v>4169</v>
      </c>
      <c r="Q102" s="36">
        <f>(P102-P101)/P101*100</f>
        <v>7.3654390934844187</v>
      </c>
      <c r="R102" s="39">
        <f>(P102-P86)/P86*100</f>
        <v>-33.476942715812989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65" t="s">
        <v>111</v>
      </c>
      <c r="C103" s="65"/>
      <c r="D103" s="23">
        <f>M103/G103*100</f>
        <v>9.2677692432494976E-2</v>
      </c>
      <c r="E103" s="31">
        <f>P103/J103*100</f>
        <v>0.31268281555113853</v>
      </c>
      <c r="F103" s="25">
        <f>17+20+22+20+20+21+23+21+23+19+21+23</f>
        <v>250</v>
      </c>
      <c r="G103" s="35">
        <f>G88+G89+G90+G92+G93+G94+G96+G97+G98+G100+G101+G102</f>
        <v>75207958</v>
      </c>
      <c r="H103" s="63"/>
      <c r="I103" s="36">
        <f>(G103-G104)/G104*100</f>
        <v>-10.021259774372034</v>
      </c>
      <c r="J103" s="37">
        <f>J88+J89+J90+J92+J93+J94+J96+J97+J98+J100+J101+J102</f>
        <v>13970707</v>
      </c>
      <c r="K103" s="63"/>
      <c r="L103" s="36">
        <f>(J103-J104)/J104*100</f>
        <v>-6.460506772264754</v>
      </c>
      <c r="M103" s="35">
        <f>M88+M89+M90+M92+M93+M94+M96+M97+M98+M100+M101+M102</f>
        <v>69701</v>
      </c>
      <c r="N103" s="63"/>
      <c r="O103" s="36">
        <f>(M103-M104)/M104*100</f>
        <v>-29.56435623553665</v>
      </c>
      <c r="P103" s="37">
        <f>P88+P89+P90+P92+P93+P94+P96+P97+P98+P100+P101+P102</f>
        <v>43684</v>
      </c>
      <c r="Q103" s="63"/>
      <c r="R103" s="39">
        <f>(P103-P104)/P104*100</f>
        <v>-23.853019104727373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5" customHeight="1" thickBot="1" x14ac:dyDescent="0.3">
      <c r="A104" s="1"/>
      <c r="B104" s="66" t="s">
        <v>112</v>
      </c>
      <c r="C104" s="66"/>
      <c r="D104" s="55">
        <f>M104/G104*100</f>
        <v>0.11839207489860937</v>
      </c>
      <c r="E104" s="56">
        <f>P104/J104*100</f>
        <v>0.3841017958138207</v>
      </c>
      <c r="F104" s="57">
        <f>23+15+20+20+22+19+23+21+19+22+21+22</f>
        <v>247</v>
      </c>
      <c r="G104" s="58">
        <f>G72+G73+G74+G76+G77+G78+G80+G81+G82+G84+G85+G86</f>
        <v>83584142</v>
      </c>
      <c r="H104" s="64"/>
      <c r="I104" s="61">
        <f>(G104-88483188)/88483188*100</f>
        <v>-5.536696982482141</v>
      </c>
      <c r="J104" s="59">
        <f>J72+J73+J74+J76+J77+J78+J80+J81+J82+J84+J85+J86</f>
        <v>14935624</v>
      </c>
      <c r="K104" s="64"/>
      <c r="L104" s="61">
        <f>(J104-15916923)/15916923*100</f>
        <v>-6.1651300317278661</v>
      </c>
      <c r="M104" s="58">
        <f>M72+M73+M74+M76+M77+M78+M80+M81+M82+M84+M85+M86</f>
        <v>98957</v>
      </c>
      <c r="N104" s="64"/>
      <c r="O104" s="61">
        <f>(M104-125260)/125260*100</f>
        <v>-20.998722656873703</v>
      </c>
      <c r="P104" s="60">
        <f>P72+P73+P74+P76+P77+P78+P80+P81+P82+P84+P85+P86</f>
        <v>57368</v>
      </c>
      <c r="Q104" s="64"/>
      <c r="R104" s="62">
        <f>(P104-69745)/69745*100</f>
        <v>-17.746074987454296</v>
      </c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B105" s="44"/>
      <c r="C105" s="44"/>
      <c r="D105" s="31"/>
      <c r="E105" s="31"/>
      <c r="F105" s="45"/>
      <c r="G105" s="46"/>
      <c r="H105" s="47"/>
      <c r="I105" s="47"/>
      <c r="J105" s="46"/>
      <c r="K105" s="47"/>
      <c r="L105" s="47"/>
      <c r="M105" s="46"/>
      <c r="N105" s="47"/>
      <c r="O105" s="47"/>
      <c r="P105" s="46"/>
      <c r="Q105" s="47"/>
      <c r="R105" s="4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3.5" customHeight="1" x14ac:dyDescent="0.25">
      <c r="A106" s="1"/>
      <c r="B106" s="48" t="s">
        <v>62</v>
      </c>
      <c r="C106" s="49" t="s">
        <v>63</v>
      </c>
      <c r="D106" s="50"/>
      <c r="E106" s="51"/>
      <c r="F106" s="51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3.5" customHeight="1" x14ac:dyDescent="0.25">
      <c r="A107" s="1"/>
      <c r="B107" s="48" t="s">
        <v>64</v>
      </c>
      <c r="C107" s="49" t="s">
        <v>65</v>
      </c>
      <c r="D107" s="50"/>
      <c r="E107" s="51"/>
      <c r="F107" s="51"/>
      <c r="G107" s="51"/>
      <c r="H107" s="51"/>
      <c r="I107" s="51"/>
      <c r="J107" s="53"/>
      <c r="K107" s="53"/>
      <c r="L107" s="53"/>
      <c r="M107" s="53"/>
      <c r="N107" s="53"/>
      <c r="O107" s="53"/>
      <c r="P107" s="53"/>
      <c r="Q107" s="53"/>
      <c r="R107" s="53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5.25" customHeight="1" x14ac:dyDescent="0.25">
      <c r="A108" s="1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3.5" customHeight="1" x14ac:dyDescent="0.25">
      <c r="A110" s="1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3.5" customHeight="1" x14ac:dyDescent="0.25">
      <c r="A111" s="1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5.25" customHeight="1" x14ac:dyDescent="0.25">
      <c r="A112" s="1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3.5" customHeight="1" x14ac:dyDescent="0.25">
      <c r="A114" s="1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3.5" customHeight="1" x14ac:dyDescent="0.25">
      <c r="A115" s="1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8" customHeight="1" x14ac:dyDescent="0.25"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5.75" customHeight="1" x14ac:dyDescent="0.25"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5.75" customHeight="1" x14ac:dyDescent="0.25"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0.15" customHeight="1" x14ac:dyDescent="0.25"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5.75" customHeight="1" x14ac:dyDescent="0.25"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3" spans="1:49" ht="7.15" customHeight="1" x14ac:dyDescent="0.25"/>
    <row r="124" spans="1:49" ht="15.75" customHeight="1" x14ac:dyDescent="0.25"/>
    <row r="125" spans="1:49" ht="17.649999999999999" customHeight="1" x14ac:dyDescent="0.25"/>
    <row r="126" spans="1:49" ht="17.100000000000001" customHeight="1" x14ac:dyDescent="0.25"/>
    <row r="127" spans="1:49" ht="7.7" customHeight="1" x14ac:dyDescent="0.25"/>
    <row r="128" spans="1:49" ht="17.100000000000001" customHeight="1" x14ac:dyDescent="0.25"/>
    <row r="129" ht="17.100000000000001" customHeight="1" x14ac:dyDescent="0.25"/>
    <row r="130" ht="17.100000000000001" customHeight="1" x14ac:dyDescent="0.25"/>
    <row r="131" ht="8.65" customHeight="1" x14ac:dyDescent="0.25"/>
    <row r="132" ht="14.25" customHeight="1" x14ac:dyDescent="0.25"/>
    <row r="133" ht="16.5" customHeight="1" x14ac:dyDescent="0.25"/>
    <row r="134" ht="12.75" customHeight="1" x14ac:dyDescent="0.25"/>
    <row r="135" ht="11.1" customHeight="1" x14ac:dyDescent="0.25"/>
    <row r="136" ht="10.7" customHeight="1" x14ac:dyDescent="0.25"/>
    <row r="137" ht="14.1" customHeight="1" x14ac:dyDescent="0.25"/>
  </sheetData>
  <mergeCells count="10">
    <mergeCell ref="B103:C103"/>
    <mergeCell ref="B104:C104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2021-01-18T07:58:32Z</cp:lastPrinted>
  <dcterms:created xsi:type="dcterms:W3CDTF">1998-09-21T15:00:50Z</dcterms:created>
  <dcterms:modified xsi:type="dcterms:W3CDTF">2021-01-18T08:01:54Z</dcterms:modified>
  <dc:language>zh-TW</dc:language>
</cp:coreProperties>
</file>