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0" i="1" l="1"/>
  <c r="O100" i="1"/>
  <c r="L100" i="1"/>
  <c r="I100" i="1"/>
  <c r="P100" i="1" l="1"/>
  <c r="P99" i="1"/>
  <c r="M100" i="1"/>
  <c r="M99" i="1"/>
  <c r="J100" i="1"/>
  <c r="J99" i="1"/>
  <c r="G100" i="1"/>
  <c r="G99" i="1"/>
  <c r="F100" i="1"/>
  <c r="F99" i="1"/>
  <c r="R98" i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4" i="1" l="1"/>
  <c r="Q94" i="1"/>
  <c r="O94" i="1"/>
  <c r="N94" i="1"/>
  <c r="L94" i="1"/>
  <c r="K94" i="1"/>
  <c r="I94" i="1"/>
  <c r="H94" i="1"/>
  <c r="R93" i="1" l="1"/>
  <c r="Q93" i="1"/>
  <c r="O93" i="1"/>
  <c r="N93" i="1"/>
  <c r="L93" i="1"/>
  <c r="K93" i="1"/>
  <c r="I93" i="1"/>
  <c r="H93" i="1"/>
  <c r="Q92" i="1" l="1"/>
  <c r="N92" i="1"/>
  <c r="K92" i="1"/>
  <c r="H92" i="1"/>
  <c r="R92" i="1"/>
  <c r="O92" i="1"/>
  <c r="L92" i="1"/>
  <c r="I92" i="1"/>
  <c r="R90" i="1" l="1"/>
  <c r="Q90" i="1"/>
  <c r="O90" i="1"/>
  <c r="N90" i="1"/>
  <c r="L90" i="1"/>
  <c r="K90" i="1"/>
  <c r="I90" i="1"/>
  <c r="H90" i="1"/>
  <c r="R89" i="1" l="1"/>
  <c r="Q89" i="1"/>
  <c r="O89" i="1"/>
  <c r="N89" i="1"/>
  <c r="L89" i="1"/>
  <c r="K89" i="1"/>
  <c r="I89" i="1"/>
  <c r="H89" i="1"/>
  <c r="E100" i="1" l="1"/>
  <c r="R88" i="1"/>
  <c r="D100" i="1" l="1"/>
  <c r="R99" i="1"/>
  <c r="L99" i="1"/>
  <c r="I99" i="1"/>
  <c r="E99" i="1"/>
  <c r="Q88" i="1"/>
  <c r="O88" i="1"/>
  <c r="N88" i="1"/>
  <c r="L88" i="1"/>
  <c r="K88" i="1"/>
  <c r="I88" i="1"/>
  <c r="H88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  <c r="D99" i="1"/>
  <c r="O99" i="1"/>
</calcChain>
</file>

<file path=xl/sharedStrings.xml><?xml version="1.0" encoding="utf-8"?>
<sst xmlns="http://schemas.openxmlformats.org/spreadsheetml/2006/main" count="248" uniqueCount="109">
  <si>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</si>
  <si>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</si>
  <si>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</si>
  <si>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</si>
  <si>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</si>
  <si>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</si>
  <si>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</si>
  <si>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</si>
  <si>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</si>
  <si>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</si>
  <si>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</si>
  <si>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</si>
  <si>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</si>
  <si>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</si>
  <si>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</si>
  <si>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</si>
  <si>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</si>
  <si>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</si>
  <si>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</si>
  <si>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</si>
  <si>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</si>
  <si>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</si>
  <si>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</si>
  <si>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</si>
  <si>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</si>
  <si>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</si>
  <si>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</si>
  <si>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</si>
  <si>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</si>
  <si>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</si>
  <si>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</si>
  <si>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</si>
  <si>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</si>
  <si>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</si>
  <si>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</si>
  <si>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</si>
  <si>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</si>
  <si>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</si>
  <si>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</si>
  <si>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</si>
  <si>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</si>
  <si>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</si>
  <si>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</si>
  <si>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</si>
  <si>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</si>
  <si>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</si>
  <si>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</si>
  <si>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</si>
  <si>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</si>
  <si>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</si>
  <si>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</si>
  <si>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</si>
  <si>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</si>
  <si>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</si>
  <si>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</si>
  <si>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</si>
  <si>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</si>
  <si>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</si>
  <si>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</si>
  <si>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</si>
  <si>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</si>
  <si>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</si>
  <si>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</si>
  <si>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</si>
  <si>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</si>
  <si>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</si>
  <si>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</si>
  <si>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</si>
  <si>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</si>
  <si>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</si>
  <si>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</si>
  <si>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</si>
  <si>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</si>
  <si>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</si>
  <si>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</si>
  <si>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</si>
  <si>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</si>
  <si>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</si>
  <si>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</si>
  <si>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</si>
  <si>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</si>
  <si>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</si>
  <si>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</si>
  <si>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</si>
  <si>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</si>
  <si>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</si>
  <si>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</si>
  <si>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</si>
  <si>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</si>
  <si>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</si>
  <si>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</si>
  <si>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</si>
  <si>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</si>
  <si>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</si>
  <si>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</si>
  <si>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</si>
  <si>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</si>
  <si>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</si>
  <si>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</si>
  <si>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</si>
  <si>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</si>
  <si>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</si>
  <si>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</si>
  <si>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</si>
  <si>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</si>
  <si>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</si>
  <si>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</si>
  <si>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</si>
  <si>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1-9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</si>
</sst>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4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12" fillId="0" borderId="21" xfId="0" applyNumberFormat="1" applyFont="1" applyBorder="1" applyAlignment="1">
      <alignment vertical="center"/>
    </xf>
    <xf numFmtId="178" fontId="12" fillId="0" borderId="3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13" fillId="0" borderId="31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33"/>
  <sheetViews>
    <sheetView showGridLines="0" tabSelected="1" topLeftCell="B86" zoomScale="118" zoomScaleNormal="118" workbookViewId="0">
      <selection activeCell="I109" sqref="I10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6" t="s">
        <v>2</v>
      </c>
      <c r="E3" s="66"/>
      <c r="F3" s="5" t="s">
        <v>3</v>
      </c>
      <c r="G3" s="66" t="s">
        <v>4</v>
      </c>
      <c r="H3" s="66"/>
      <c r="I3" s="66"/>
      <c r="J3" s="66"/>
      <c r="K3" s="66"/>
      <c r="L3" s="66"/>
      <c r="M3" s="67" t="s">
        <v>5</v>
      </c>
      <c r="N3" s="67"/>
      <c r="O3" s="67"/>
      <c r="P3" s="67"/>
      <c r="Q3" s="67"/>
      <c r="R3" s="67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8" t="s">
        <v>11</v>
      </c>
      <c r="I4" s="68"/>
      <c r="J4" s="12" t="s">
        <v>12</v>
      </c>
      <c r="K4" s="69" t="s">
        <v>11</v>
      </c>
      <c r="L4" s="69"/>
      <c r="M4" s="10" t="s">
        <v>10</v>
      </c>
      <c r="N4" s="70" t="s">
        <v>11</v>
      </c>
      <c r="O4" s="70"/>
      <c r="P4" s="12" t="s">
        <v>12</v>
      </c>
      <c r="Q4" s="71" t="s">
        <v>11</v>
      </c>
      <c r="R4" s="71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.6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7.5" customHeight="1" x14ac:dyDescent="0.25">
      <c r="A87" s="1"/>
      <c r="B87" s="32"/>
      <c r="C87" s="33"/>
      <c r="D87" s="23"/>
      <c r="E87" s="31"/>
      <c r="F87" s="42"/>
      <c r="G87" s="35"/>
      <c r="H87" s="36"/>
      <c r="I87" s="36"/>
      <c r="J87" s="37"/>
      <c r="K87" s="36"/>
      <c r="L87" s="36"/>
      <c r="M87" s="35"/>
      <c r="N87" s="36"/>
      <c r="O87" s="36"/>
      <c r="P87" s="37"/>
      <c r="Q87" s="36"/>
      <c r="R87" s="43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25">
      <c r="A88" s="1"/>
      <c r="B88" s="32" t="s">
        <v>75</v>
      </c>
      <c r="C88" s="56" t="s">
        <v>31</v>
      </c>
      <c r="D88" s="23">
        <v>0.1</v>
      </c>
      <c r="E88" s="31">
        <v>0.32</v>
      </c>
      <c r="F88" s="34" t="s">
        <v>90</v>
      </c>
      <c r="G88" s="35">
        <v>6687730</v>
      </c>
      <c r="H88" s="36">
        <f>(G88-G86)/G86*100</f>
        <v>-19.865438478244592</v>
      </c>
      <c r="I88" s="36">
        <f>(G88-G72)/G72*100</f>
        <v>-29.971303619848616</v>
      </c>
      <c r="J88" s="37">
        <v>1137300</v>
      </c>
      <c r="K88" s="36">
        <f>(J88-J86)/J86*100</f>
        <v>-19.081543861246868</v>
      </c>
      <c r="L88" s="36">
        <f>(J88-J72)/J72*100</f>
        <v>-27.646228035575689</v>
      </c>
      <c r="M88" s="35">
        <v>6487</v>
      </c>
      <c r="N88" s="36">
        <f>(M88-M86)/M86*100</f>
        <v>-31.113942869278965</v>
      </c>
      <c r="O88" s="36">
        <f>(M88-M72)/M72*100</f>
        <v>-38.744098205854584</v>
      </c>
      <c r="P88" s="37">
        <v>3610</v>
      </c>
      <c r="Q88" s="36">
        <f>(P88-P86)/P86*100</f>
        <v>-42.396681027604913</v>
      </c>
      <c r="R88" s="39">
        <f>(P88-P72)/P72*100</f>
        <v>-37.812230835486652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91</v>
      </c>
      <c r="C89" s="56"/>
      <c r="D89" s="23">
        <v>0.1</v>
      </c>
      <c r="E89" s="31">
        <v>0.28000000000000003</v>
      </c>
      <c r="F89" s="34" t="s">
        <v>92</v>
      </c>
      <c r="G89" s="35">
        <v>4647469</v>
      </c>
      <c r="H89" s="36">
        <f>(G89-G88)/G88*100</f>
        <v>-30.507526470117664</v>
      </c>
      <c r="I89" s="36">
        <f>(G89-G73)/G73*100</f>
        <v>4.0235386861588349</v>
      </c>
      <c r="J89" s="37">
        <v>966837</v>
      </c>
      <c r="K89" s="36">
        <f>(J89-J88)/J88*100</f>
        <v>-14.988393563703509</v>
      </c>
      <c r="L89" s="36">
        <f>(J89-J73)/J73*100</f>
        <v>9.8803273099215811</v>
      </c>
      <c r="M89" s="35">
        <v>4677</v>
      </c>
      <c r="N89" s="36">
        <f>(M89-M88)/M88*100</f>
        <v>-27.901957761677199</v>
      </c>
      <c r="O89" s="36">
        <f>(M89-M73)/M73*100</f>
        <v>-14.901746724890829</v>
      </c>
      <c r="P89" s="37">
        <v>2750</v>
      </c>
      <c r="Q89" s="36">
        <f>(P89-P88)/P88*100</f>
        <v>-23.822714681440445</v>
      </c>
      <c r="R89" s="39">
        <f>(P89-P73)/P73*100</f>
        <v>-10.45262129599479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93</v>
      </c>
      <c r="C90" s="56"/>
      <c r="D90" s="23">
        <v>0.1</v>
      </c>
      <c r="E90" s="31">
        <v>0.34</v>
      </c>
      <c r="F90" s="34" t="s">
        <v>94</v>
      </c>
      <c r="G90" s="35">
        <v>7931625</v>
      </c>
      <c r="H90" s="36">
        <f>(G90-G89)/G89*100</f>
        <v>70.665474046195897</v>
      </c>
      <c r="I90" s="36">
        <f>(G90-G74)/G74*100</f>
        <v>13.943185172894548</v>
      </c>
      <c r="J90" s="37">
        <v>1382228</v>
      </c>
      <c r="K90" s="36">
        <f>(J90-J89)/J89*100</f>
        <v>42.963912220984504</v>
      </c>
      <c r="L90" s="36">
        <f>(J90-J74)/J74*100</f>
        <v>10.803836611340689</v>
      </c>
      <c r="M90" s="35">
        <v>8177</v>
      </c>
      <c r="N90" s="36">
        <f>(M90-M89)/M89*100</f>
        <v>74.83429548856104</v>
      </c>
      <c r="O90" s="36">
        <f>(M90-M74)/M74*100</f>
        <v>1.4642015138354634</v>
      </c>
      <c r="P90" s="37">
        <v>4658</v>
      </c>
      <c r="Q90" s="36">
        <f>(P90-P89)/P89*100</f>
        <v>69.381818181818176</v>
      </c>
      <c r="R90" s="39">
        <f>(P90-P74)/P74*100</f>
        <v>13.030817762678963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5.25" customHeight="1" x14ac:dyDescent="0.25">
      <c r="A91" s="1"/>
      <c r="B91" s="32"/>
      <c r="C91" s="56"/>
      <c r="D91" s="23"/>
      <c r="E91" s="31"/>
      <c r="F91" s="34"/>
      <c r="G91" s="35"/>
      <c r="H91" s="36"/>
      <c r="I91" s="36"/>
      <c r="J91" s="37"/>
      <c r="K91" s="36"/>
      <c r="L91" s="36"/>
      <c r="M91" s="35"/>
      <c r="N91" s="36"/>
      <c r="O91" s="36"/>
      <c r="P91" s="37"/>
      <c r="Q91" s="36"/>
      <c r="R91" s="39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5" customHeight="1" x14ac:dyDescent="0.25">
      <c r="A92" s="1"/>
      <c r="B92" s="32" t="s">
        <v>95</v>
      </c>
      <c r="C92" s="56"/>
      <c r="D92" s="23">
        <v>0.12</v>
      </c>
      <c r="E92" s="31">
        <v>0.33</v>
      </c>
      <c r="F92" s="34" t="s">
        <v>96</v>
      </c>
      <c r="G92" s="35">
        <v>6046380</v>
      </c>
      <c r="H92" s="36">
        <f>(G92-G90)/G90*100</f>
        <v>-23.768710699257721</v>
      </c>
      <c r="I92" s="36">
        <f>(G92-G76)/G76*100</f>
        <v>-24.259898738115933</v>
      </c>
      <c r="J92" s="37">
        <v>1092826</v>
      </c>
      <c r="K92" s="36">
        <f>(J92-J90)/J90*100</f>
        <v>-20.937356210408122</v>
      </c>
      <c r="L92" s="36">
        <f>(J92-J76)/J76*100</f>
        <v>-14.843577108054445</v>
      </c>
      <c r="M92" s="35">
        <v>7224</v>
      </c>
      <c r="N92" s="36">
        <f>(M92-M90)/M90*100</f>
        <v>-11.654641066405773</v>
      </c>
      <c r="O92" s="36">
        <f>(M92-M76)/M76*100</f>
        <v>-26.941747572815533</v>
      </c>
      <c r="P92" s="37">
        <v>3635</v>
      </c>
      <c r="Q92" s="36">
        <f>(P92-P90)/P90*100</f>
        <v>-21.962215543151569</v>
      </c>
      <c r="R92" s="39">
        <f>(P92-P76)/P76*100</f>
        <v>-29.348882410106903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6.350000000000001" customHeight="1" x14ac:dyDescent="0.25">
      <c r="A93" s="1"/>
      <c r="B93" s="32" t="s">
        <v>97</v>
      </c>
      <c r="C93" s="56"/>
      <c r="D93" s="23">
        <v>0.1</v>
      </c>
      <c r="E93" s="31">
        <v>0.31</v>
      </c>
      <c r="F93" s="34" t="s">
        <v>98</v>
      </c>
      <c r="G93" s="35">
        <v>4719582</v>
      </c>
      <c r="H93" s="36">
        <f>(G93-G92)/G92*100</f>
        <v>-21.943675389241164</v>
      </c>
      <c r="I93" s="36">
        <f>(G93-G77)/G77*100</f>
        <v>-32.214174495880854</v>
      </c>
      <c r="J93" s="37">
        <v>988406</v>
      </c>
      <c r="K93" s="36">
        <f>(J93-J92)/J92*100</f>
        <v>-9.5550435293450207</v>
      </c>
      <c r="L93" s="36">
        <f>(J93-J77)/J77*100</f>
        <v>-22.565840963236234</v>
      </c>
      <c r="M93" s="35">
        <v>4933</v>
      </c>
      <c r="N93" s="36">
        <f>(M93-M92)/M92*100</f>
        <v>-31.71373200442968</v>
      </c>
      <c r="O93" s="36">
        <f>(M93-M77)/M77*100</f>
        <v>-43.220534069981589</v>
      </c>
      <c r="P93" s="37">
        <v>3076</v>
      </c>
      <c r="Q93" s="36">
        <f>(P93-P92)/P92*100</f>
        <v>-15.378266850068774</v>
      </c>
      <c r="R93" s="39">
        <f>(P93-P77)/P77*100</f>
        <v>-37.134682199059881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99</v>
      </c>
      <c r="C94" s="56"/>
      <c r="D94" s="23">
        <v>0.09</v>
      </c>
      <c r="E94" s="31">
        <v>0.4</v>
      </c>
      <c r="F94" s="34" t="s">
        <v>100</v>
      </c>
      <c r="G94" s="35">
        <v>7339044</v>
      </c>
      <c r="H94" s="36">
        <f>(G94-G93)/G93*100</f>
        <v>55.501991489924322</v>
      </c>
      <c r="I94" s="36">
        <f>(G94-G78)/G78*100</f>
        <v>48.920963599503018</v>
      </c>
      <c r="J94" s="37">
        <v>1242409</v>
      </c>
      <c r="K94" s="36">
        <f>(J94-J93)/J93*100</f>
        <v>25.698245457838176</v>
      </c>
      <c r="L94" s="36">
        <f>(J94-J78)/J78*100</f>
        <v>17.724719074506964</v>
      </c>
      <c r="M94" s="35">
        <v>6355</v>
      </c>
      <c r="N94" s="36">
        <f>(M94-M93)/M93*100</f>
        <v>28.826272045408473</v>
      </c>
      <c r="O94" s="36">
        <f>(M94-M78)/M78*100</f>
        <v>-4.1478129713423826</v>
      </c>
      <c r="P94" s="37">
        <v>4945</v>
      </c>
      <c r="Q94" s="36">
        <f>(P94-P93)/P93*100</f>
        <v>60.760728218465545</v>
      </c>
      <c r="R94" s="39">
        <f>(P94-P78)/P78*100</f>
        <v>31.341301460823374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4.5" customHeight="1" x14ac:dyDescent="0.25">
      <c r="A95" s="1"/>
      <c r="B95" s="32"/>
      <c r="C95" s="56"/>
      <c r="D95" s="23"/>
      <c r="E95" s="31"/>
      <c r="F95" s="34"/>
      <c r="G95" s="35"/>
      <c r="H95" s="36"/>
      <c r="I95" s="36"/>
      <c r="J95" s="37"/>
      <c r="K95" s="36"/>
      <c r="L95" s="36"/>
      <c r="M95" s="35"/>
      <c r="N95" s="36"/>
      <c r="O95" s="36"/>
      <c r="P95" s="37"/>
      <c r="Q95" s="36"/>
      <c r="R95" s="39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6.350000000000001" customHeight="1" x14ac:dyDescent="0.25">
      <c r="A96" s="1"/>
      <c r="B96" s="32" t="s">
        <v>101</v>
      </c>
      <c r="C96" s="56"/>
      <c r="D96" s="23">
        <v>0.08</v>
      </c>
      <c r="E96" s="31">
        <v>0.25</v>
      </c>
      <c r="F96" s="34" t="s">
        <v>102</v>
      </c>
      <c r="G96" s="35">
        <v>6544783</v>
      </c>
      <c r="H96" s="36">
        <f>(G96-G94)/G94*100</f>
        <v>-10.822404116939481</v>
      </c>
      <c r="I96" s="36">
        <f>(G96-G80)/G80*100</f>
        <v>-23.638536130787433</v>
      </c>
      <c r="J96" s="37">
        <v>1279987</v>
      </c>
      <c r="K96" s="36">
        <f>(J96-J94)/J94*100</f>
        <v>3.0246078384815309</v>
      </c>
      <c r="L96" s="36">
        <f>(J96-J80)/J80*100</f>
        <v>-12.457553451019846</v>
      </c>
      <c r="M96" s="35">
        <v>5147</v>
      </c>
      <c r="N96" s="36">
        <f>(M96-M94)/M94*100</f>
        <v>-19.008654602675058</v>
      </c>
      <c r="O96" s="36">
        <f>(M96-M80)/M80*100</f>
        <v>-45.798230834035387</v>
      </c>
      <c r="P96" s="37">
        <v>3160</v>
      </c>
      <c r="Q96" s="36">
        <f>(P96-P94)/P94*100</f>
        <v>-36.097067745197172</v>
      </c>
      <c r="R96" s="39">
        <f>(P96-P80)/P80*100</f>
        <v>-44.91894718493986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103</v>
      </c>
      <c r="C97" s="56"/>
      <c r="D97" s="23">
        <v>0.09</v>
      </c>
      <c r="E97" s="31">
        <v>0.3</v>
      </c>
      <c r="F97" s="34" t="s">
        <v>104</v>
      </c>
      <c r="G97" s="35">
        <v>6074450</v>
      </c>
      <c r="H97" s="36">
        <f>(G97-G96)/G96*100</f>
        <v>-7.1863803582181403</v>
      </c>
      <c r="I97" s="36">
        <f>(G97-G81)/G81*100</f>
        <v>9.7030129251782995</v>
      </c>
      <c r="J97" s="37">
        <v>1140919</v>
      </c>
      <c r="K97" s="36">
        <f>(J97-J96)/J96*100</f>
        <v>-10.864797845603119</v>
      </c>
      <c r="L97" s="36">
        <f>(J97-J81)/J81*100</f>
        <v>-1.6226940912516445</v>
      </c>
      <c r="M97" s="35">
        <v>5221</v>
      </c>
      <c r="N97" s="36">
        <f>(M97-M96)/M96*100</f>
        <v>1.4377307169224791</v>
      </c>
      <c r="O97" s="36">
        <f>(M97-M81)/M81*100</f>
        <v>-24.497469269703544</v>
      </c>
      <c r="P97" s="37">
        <v>3407</v>
      </c>
      <c r="Q97" s="36">
        <f>(P97-P96)/P96*100</f>
        <v>7.8164556962025316</v>
      </c>
      <c r="R97" s="39">
        <f>(P97-P81)/P81*100</f>
        <v>-19.092852054143908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105</v>
      </c>
      <c r="C98" s="56"/>
      <c r="D98" s="23">
        <v>0.08</v>
      </c>
      <c r="E98" s="31">
        <v>0.28000000000000003</v>
      </c>
      <c r="F98" s="34" t="s">
        <v>106</v>
      </c>
      <c r="G98" s="35">
        <v>6449447</v>
      </c>
      <c r="H98" s="36">
        <f>(G98-G97)/G97*100</f>
        <v>6.1733490274839697</v>
      </c>
      <c r="I98" s="36">
        <f>(G98-G82)/G82*100</f>
        <v>-19.912392788268704</v>
      </c>
      <c r="J98" s="37">
        <v>1210593</v>
      </c>
      <c r="K98" s="36">
        <f>(J98-J97)/J97*100</f>
        <v>6.1068314227390372</v>
      </c>
      <c r="L98" s="36">
        <f>(J98-J82)/J82*100</f>
        <v>-7.608985165913273</v>
      </c>
      <c r="M98" s="35">
        <v>5179</v>
      </c>
      <c r="N98" s="36">
        <f>(M98-M97)/M97*100</f>
        <v>-0.80444359318138281</v>
      </c>
      <c r="O98" s="36">
        <f>(M98-M82)/M82*100</f>
        <v>-37.916566770558617</v>
      </c>
      <c r="P98" s="37">
        <v>3416</v>
      </c>
      <c r="Q98" s="36">
        <f>(P98-P97)/P97*100</f>
        <v>0.26416201937188144</v>
      </c>
      <c r="R98" s="39">
        <f>(P98-P82)/P82*100</f>
        <v>-23.970620965947028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63" t="s">
        <v>107</v>
      </c>
      <c r="C99" s="63"/>
      <c r="D99" s="23">
        <f>M99/G99*100</f>
        <v>9.4612894178312701E-2</v>
      </c>
      <c r="E99" s="31">
        <f>P99/J99*100</f>
        <v>0.31276142663342116</v>
      </c>
      <c r="F99" s="25">
        <f>17+20+22+20+20+21+23+21+23</f>
        <v>187</v>
      </c>
      <c r="G99" s="35">
        <f>G88+G89+G90+G92+G93+G94+G96+G97+G98</f>
        <v>56440510</v>
      </c>
      <c r="H99" s="54"/>
      <c r="I99" s="36">
        <f>(G99-G100)/G100*100</f>
        <v>-10.43092587146954</v>
      </c>
      <c r="J99" s="37">
        <f>J88+J89+J90+J92+J93+J94+J96+J97+J98</f>
        <v>10441505</v>
      </c>
      <c r="K99" s="54"/>
      <c r="L99" s="36">
        <f>(J99-J100)/J100*100</f>
        <v>-7.1576801763892082</v>
      </c>
      <c r="M99" s="35">
        <f>M88+M89+M90+M92+M93+M94+M96+M97+M98</f>
        <v>53400</v>
      </c>
      <c r="N99" s="54"/>
      <c r="O99" s="36">
        <f>(M99-M100)/M100*100</f>
        <v>-27.939112598510203</v>
      </c>
      <c r="P99" s="37">
        <f>P88+P89+P90+P92+P93+P94+P96+P97+P98</f>
        <v>32657</v>
      </c>
      <c r="Q99" s="54"/>
      <c r="R99" s="39">
        <f>(P99-P100)/P100*100</f>
        <v>-20.814238258044178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5" customHeight="1" thickBot="1" x14ac:dyDescent="0.3">
      <c r="A100" s="1"/>
      <c r="B100" s="64" t="s">
        <v>108</v>
      </c>
      <c r="C100" s="64"/>
      <c r="D100" s="57">
        <f>M100/G100*100</f>
        <v>0.11760040207327363</v>
      </c>
      <c r="E100" s="58">
        <f>P100/J100*100</f>
        <v>0.3667009795853694</v>
      </c>
      <c r="F100" s="59">
        <f>23+15+20+20+22+19+23+21+19</f>
        <v>182</v>
      </c>
      <c r="G100" s="60">
        <f>G72+G73+G74+G76+G77+G78+G80+G81+G82</f>
        <v>63013390</v>
      </c>
      <c r="H100" s="55"/>
      <c r="I100" s="72">
        <f>(G100-66387166)/66387166*100</f>
        <v>-5.0819702109290219</v>
      </c>
      <c r="J100" s="61">
        <f>J72+J73+J74+J76+J77+J78+J80+J81+J82</f>
        <v>11246493</v>
      </c>
      <c r="K100" s="55"/>
      <c r="L100" s="72">
        <f>(J100-11887260)/11887260*100</f>
        <v>-5.3903675026877513</v>
      </c>
      <c r="M100" s="60">
        <f>M72+M73+M74+M76+M77+M78+M80+M81+M82</f>
        <v>74104</v>
      </c>
      <c r="N100" s="55"/>
      <c r="O100" s="72">
        <f>(M100-96208)/96208*100</f>
        <v>-22.975220355895559</v>
      </c>
      <c r="P100" s="62">
        <f>P72+P73+P74+P76+P77+P78+P80+P81+P82</f>
        <v>41241</v>
      </c>
      <c r="Q100" s="55"/>
      <c r="R100" s="73">
        <f>(P100-54222)/54222*100</f>
        <v>-23.940466969126923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3.5" customHeight="1" x14ac:dyDescent="0.25">
      <c r="A101" s="1"/>
      <c r="B101" s="44"/>
      <c r="C101" s="44"/>
      <c r="D101" s="31"/>
      <c r="E101" s="31"/>
      <c r="F101" s="45"/>
      <c r="G101" s="46"/>
      <c r="H101" s="47"/>
      <c r="I101" s="47"/>
      <c r="J101" s="46"/>
      <c r="K101" s="47"/>
      <c r="L101" s="47"/>
      <c r="M101" s="46"/>
      <c r="N101" s="47"/>
      <c r="O101" s="47"/>
      <c r="P101" s="46"/>
      <c r="Q101" s="47"/>
      <c r="R101" s="4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3.5" customHeight="1" x14ac:dyDescent="0.25">
      <c r="A102" s="1"/>
      <c r="B102" s="48" t="s">
        <v>62</v>
      </c>
      <c r="C102" s="49" t="s">
        <v>63</v>
      </c>
      <c r="D102" s="50"/>
      <c r="E102" s="51"/>
      <c r="F102" s="51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3.5" customHeight="1" x14ac:dyDescent="0.25">
      <c r="A103" s="1"/>
      <c r="B103" s="48" t="s">
        <v>64</v>
      </c>
      <c r="C103" s="49" t="s">
        <v>65</v>
      </c>
      <c r="D103" s="50"/>
      <c r="E103" s="51"/>
      <c r="F103" s="51"/>
      <c r="G103" s="51"/>
      <c r="H103" s="51"/>
      <c r="I103" s="51"/>
      <c r="J103" s="53"/>
      <c r="K103" s="53"/>
      <c r="L103" s="53"/>
      <c r="M103" s="53"/>
      <c r="N103" s="53"/>
      <c r="O103" s="53"/>
      <c r="P103" s="53"/>
      <c r="Q103" s="53"/>
      <c r="R103" s="53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5.25" customHeight="1" x14ac:dyDescent="0.25">
      <c r="A104" s="1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3.5" customHeight="1" x14ac:dyDescent="0.25">
      <c r="A105" s="1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3.5" customHeight="1" x14ac:dyDescent="0.25">
      <c r="A106" s="1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3.5" customHeight="1" x14ac:dyDescent="0.25">
      <c r="A107" s="1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5.25" customHeight="1" x14ac:dyDescent="0.25">
      <c r="A108" s="1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3.5" customHeight="1" x14ac:dyDescent="0.25">
      <c r="A111" s="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8" customHeight="1" x14ac:dyDescent="0.25"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9:49" ht="15.75" customHeight="1" x14ac:dyDescent="0.25"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9:49" ht="15.75" customHeight="1" x14ac:dyDescent="0.25"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9:49" ht="10.15" customHeight="1" x14ac:dyDescent="0.25"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9:49" ht="15.75" customHeight="1" x14ac:dyDescent="0.25"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9" spans="19:49" ht="7.15" customHeight="1" x14ac:dyDescent="0.25"/>
    <row r="120" spans="19:49" ht="15.75" customHeight="1" x14ac:dyDescent="0.25"/>
    <row r="121" spans="19:49" ht="17.649999999999999" customHeight="1" x14ac:dyDescent="0.25"/>
    <row r="122" spans="19:49" ht="17.100000000000001" customHeight="1" x14ac:dyDescent="0.25"/>
    <row r="123" spans="19:49" ht="7.7" customHeight="1" x14ac:dyDescent="0.25"/>
    <row r="124" spans="19:49" ht="17.100000000000001" customHeight="1" x14ac:dyDescent="0.25"/>
    <row r="125" spans="19:49" ht="17.100000000000001" customHeight="1" x14ac:dyDescent="0.25"/>
    <row r="126" spans="19:49" ht="17.100000000000001" customHeight="1" x14ac:dyDescent="0.25"/>
    <row r="127" spans="19:49" ht="8.65" customHeight="1" x14ac:dyDescent="0.25"/>
    <row r="128" spans="19:49" ht="14.25" customHeight="1" x14ac:dyDescent="0.25"/>
    <row r="129" ht="16.5" customHeight="1" x14ac:dyDescent="0.25"/>
    <row r="130" ht="12.75" customHeight="1" x14ac:dyDescent="0.25"/>
    <row r="131" ht="11.1" customHeight="1" x14ac:dyDescent="0.25"/>
    <row r="132" ht="10.7" customHeight="1" x14ac:dyDescent="0.25"/>
    <row r="133" ht="14.1" customHeight="1" x14ac:dyDescent="0.25"/>
  </sheetData>
  <mergeCells count="10">
    <mergeCell ref="B99:C99"/>
    <mergeCell ref="B100:C100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6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2020-10-19T06:09:56Z</cp:lastPrinted>
  <dcterms:created xsi:type="dcterms:W3CDTF">1998-09-21T15:00:50Z</dcterms:created>
  <dcterms:modified xsi:type="dcterms:W3CDTF">2020-10-19T06:12:29Z</dcterms:modified>
  <dc:language>zh-TW</dc:language>
</cp:coreProperties>
</file>