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李青萍-退票新聞稿\新聞稿及退票資料\"/>
    </mc:Choice>
  </mc:AlternateContent>
  <bookViews>
    <workbookView xWindow="0" yWindow="0" windowWidth="15360" windowHeight="819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98" i="1" l="1"/>
  <c r="P98" i="1"/>
  <c r="P97" i="1"/>
  <c r="O98" i="1"/>
  <c r="M98" i="1"/>
  <c r="M97" i="1"/>
  <c r="L98" i="1"/>
  <c r="J98" i="1"/>
  <c r="J97" i="1"/>
  <c r="I98" i="1"/>
  <c r="G98" i="1" l="1"/>
  <c r="G97" i="1"/>
  <c r="F98" i="1"/>
  <c r="F97" i="1"/>
  <c r="R96" i="1"/>
  <c r="Q96" i="1"/>
  <c r="O96" i="1"/>
  <c r="N96" i="1"/>
  <c r="L96" i="1"/>
  <c r="K96" i="1"/>
  <c r="I96" i="1"/>
  <c r="H96" i="1"/>
  <c r="R94" i="1" l="1"/>
  <c r="Q94" i="1"/>
  <c r="O94" i="1"/>
  <c r="N94" i="1"/>
  <c r="L94" i="1"/>
  <c r="K94" i="1"/>
  <c r="I94" i="1"/>
  <c r="H94" i="1"/>
  <c r="R93" i="1" l="1"/>
  <c r="Q93" i="1"/>
  <c r="O93" i="1"/>
  <c r="N93" i="1"/>
  <c r="L93" i="1"/>
  <c r="K93" i="1"/>
  <c r="I93" i="1"/>
  <c r="H93" i="1"/>
  <c r="Q92" i="1" l="1"/>
  <c r="N92" i="1"/>
  <c r="K92" i="1"/>
  <c r="H92" i="1"/>
  <c r="R92" i="1"/>
  <c r="O92" i="1"/>
  <c r="L92" i="1"/>
  <c r="I92" i="1"/>
  <c r="R90" i="1" l="1"/>
  <c r="Q90" i="1"/>
  <c r="O90" i="1"/>
  <c r="N90" i="1"/>
  <c r="L90" i="1"/>
  <c r="K90" i="1"/>
  <c r="I90" i="1"/>
  <c r="H90" i="1"/>
  <c r="R89" i="1" l="1"/>
  <c r="Q89" i="1"/>
  <c r="O89" i="1"/>
  <c r="N89" i="1"/>
  <c r="L89" i="1"/>
  <c r="K89" i="1"/>
  <c r="I89" i="1"/>
  <c r="H89" i="1"/>
  <c r="E98" i="1" l="1"/>
  <c r="R88" i="1"/>
  <c r="D98" i="1" l="1"/>
  <c r="R97" i="1"/>
  <c r="L97" i="1"/>
  <c r="I97" i="1"/>
  <c r="E97" i="1"/>
  <c r="Q88" i="1"/>
  <c r="O88" i="1"/>
  <c r="N88" i="1"/>
  <c r="L88" i="1"/>
  <c r="K88" i="1"/>
  <c r="I88" i="1"/>
  <c r="H88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  <c r="D97" i="1"/>
  <c r="O97" i="1"/>
</calcChain>
</file>

<file path=xl/sharedStrings.xml><?xml version="1.0" encoding="utf-8"?>
<sst xmlns="http://schemas.openxmlformats.org/spreadsheetml/2006/main" count="244" uniqueCount="105">
  <si>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</si>
  <si>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</si>
  <si>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</si>
  <si>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</si>
  <si>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</si>
  <si>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存  款  不  足  退  票</t>
  </si>
  <si>
    <t>年月</t>
  </si>
  <si>
    <t>張數比率</t>
  </si>
  <si>
    <t>金額比率</t>
  </si>
  <si>
    <r>
      <rPr>
        <sz val="11"/>
        <rFont val="微軟正黑體"/>
        <family val="2"/>
        <charset val="136"/>
      </rP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</si>
  <si>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</si>
  <si>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</si>
  <si>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</si>
  <si>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</si>
  <si>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</si>
  <si>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</si>
  <si>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</si>
  <si>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</si>
  <si>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</si>
  <si>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</si>
  <si>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</si>
  <si>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</si>
  <si>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</si>
  <si>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</si>
  <si>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</si>
  <si>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</si>
  <si>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</si>
  <si>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</si>
  <si>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</si>
  <si>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</si>
  <si>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</si>
  <si>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</si>
  <si>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</si>
  <si>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</si>
  <si>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</si>
  <si>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</si>
  <si>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</si>
  <si>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</si>
  <si>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</si>
  <si>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</si>
  <si>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</si>
  <si>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</si>
  <si>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</si>
  <si>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</si>
  <si>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</si>
  <si>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</si>
  <si>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</si>
  <si>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</si>
  <si>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</si>
  <si>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</si>
  <si>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</si>
  <si>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</si>
  <si>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</si>
  <si>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</si>
  <si>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</si>
  <si>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</si>
  <si>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</si>
  <si>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</si>
  <si>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</si>
  <si>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</si>
  <si>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</si>
  <si>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</si>
  <si>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</si>
  <si>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</si>
  <si>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</si>
  <si>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</si>
  <si>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</si>
  <si>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</si>
  <si>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</si>
  <si>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</si>
  <si>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</si>
  <si>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</si>
  <si>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</si>
  <si>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</si>
  <si>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</si>
  <si>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</si>
  <si>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</si>
  <si>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</si>
  <si>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</si>
  <si>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</si>
  <si>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</si>
  <si>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</si>
  <si>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</si>
  <si>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</si>
  <si>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</si>
  <si>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</si>
  <si>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</si>
  <si>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</si>
  <si>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</si>
  <si>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</si>
  <si>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</si>
  <si>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</si>
  <si>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</si>
  <si>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</si>
  <si>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</si>
  <si>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</si>
  <si>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</si>
  <si>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</si>
  <si>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</si>
  <si>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</si>
  <si>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</si>
  <si>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</si>
  <si>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</si>
  <si>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1-7</t>
    </r>
    <r>
      <rPr>
        <sz val="11"/>
        <rFont val="標楷體"/>
        <family val="4"/>
        <charset val="136"/>
      </rPr>
      <t>月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</si>
  <si>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1-7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</si>
</sst>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4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color rgb="FF0070C0"/>
      <name val="微軟正黑體"/>
      <family val="2"/>
      <charset val="136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75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78" fontId="12" fillId="0" borderId="21" xfId="0" applyNumberFormat="1" applyFont="1" applyBorder="1" applyAlignment="1">
      <alignment vertical="center"/>
    </xf>
    <xf numFmtId="178" fontId="12" fillId="0" borderId="3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176" fontId="6" fillId="0" borderId="27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178" fontId="6" fillId="0" borderId="30" xfId="0" applyNumberFormat="1" applyFont="1" applyBorder="1" applyAlignment="1">
      <alignment vertical="center"/>
    </xf>
    <xf numFmtId="178" fontId="6" fillId="0" borderId="3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177" fontId="6" fillId="0" borderId="27" xfId="0" applyNumberFormat="1" applyFont="1" applyBorder="1" applyAlignment="1">
      <alignment vertical="center"/>
    </xf>
    <xf numFmtId="178" fontId="5" fillId="0" borderId="30" xfId="0" applyNumberFormat="1" applyFont="1" applyBorder="1" applyAlignment="1">
      <alignment vertical="center"/>
    </xf>
    <xf numFmtId="177" fontId="13" fillId="0" borderId="31" xfId="0" applyNumberFormat="1" applyFont="1" applyBorder="1" applyAlignment="1">
      <alignment vertical="center"/>
    </xf>
    <xf numFmtId="177" fontId="6" fillId="0" borderId="31" xfId="0" applyNumberFormat="1" applyFont="1" applyBorder="1" applyAlignme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1"/>
  <sheetViews>
    <sheetView showGridLines="0" tabSelected="1" topLeftCell="A75" zoomScale="118" zoomScaleNormal="118" workbookViewId="0">
      <selection activeCell="J105" sqref="J105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62" t="s">
        <v>2</v>
      </c>
      <c r="E3" s="62"/>
      <c r="F3" s="5" t="s">
        <v>3</v>
      </c>
      <c r="G3" s="62" t="s">
        <v>4</v>
      </c>
      <c r="H3" s="62"/>
      <c r="I3" s="62"/>
      <c r="J3" s="62"/>
      <c r="K3" s="62"/>
      <c r="L3" s="62"/>
      <c r="M3" s="63" t="s">
        <v>5</v>
      </c>
      <c r="N3" s="63"/>
      <c r="O3" s="63"/>
      <c r="P3" s="63"/>
      <c r="Q3" s="63"/>
      <c r="R3" s="63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6</v>
      </c>
      <c r="C4" s="9"/>
      <c r="D4" s="10" t="s">
        <v>7</v>
      </c>
      <c r="E4" s="9" t="s">
        <v>8</v>
      </c>
      <c r="F4" s="11" t="s">
        <v>9</v>
      </c>
      <c r="G4" s="12" t="s">
        <v>10</v>
      </c>
      <c r="H4" s="64" t="s">
        <v>11</v>
      </c>
      <c r="I4" s="64"/>
      <c r="J4" s="12" t="s">
        <v>12</v>
      </c>
      <c r="K4" s="65" t="s">
        <v>11</v>
      </c>
      <c r="L4" s="65"/>
      <c r="M4" s="10" t="s">
        <v>10</v>
      </c>
      <c r="N4" s="66" t="s">
        <v>11</v>
      </c>
      <c r="O4" s="66"/>
      <c r="P4" s="12" t="s">
        <v>12</v>
      </c>
      <c r="Q4" s="67" t="s">
        <v>11</v>
      </c>
      <c r="R4" s="67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13</v>
      </c>
      <c r="I5" s="19" t="s">
        <v>14</v>
      </c>
      <c r="J5" s="19"/>
      <c r="K5" s="14" t="s">
        <v>13</v>
      </c>
      <c r="L5" s="16" t="s">
        <v>14</v>
      </c>
      <c r="M5" s="17"/>
      <c r="N5" s="14" t="s">
        <v>13</v>
      </c>
      <c r="O5" s="19" t="s">
        <v>14</v>
      </c>
      <c r="P5" s="19"/>
      <c r="Q5" s="14" t="s">
        <v>13</v>
      </c>
      <c r="R5" s="20" t="s">
        <v>14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25" customHeight="1" x14ac:dyDescent="0.25">
      <c r="B6" s="21" t="s">
        <v>15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16</v>
      </c>
      <c r="I6" s="28">
        <v>-2.0054122123718399</v>
      </c>
      <c r="J6" s="29">
        <v>37975255</v>
      </c>
      <c r="K6" s="27" t="s">
        <v>16</v>
      </c>
      <c r="L6" s="30">
        <v>-7.0031872407907301</v>
      </c>
      <c r="M6" s="26">
        <v>1491575</v>
      </c>
      <c r="N6" s="27" t="s">
        <v>16</v>
      </c>
      <c r="O6" s="28">
        <v>-4.3719963481748598</v>
      </c>
      <c r="P6" s="29">
        <v>287774</v>
      </c>
      <c r="Q6" s="27" t="s">
        <v>16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25" customHeight="1" x14ac:dyDescent="0.25">
      <c r="B7" s="21" t="s">
        <v>17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16</v>
      </c>
      <c r="I7" s="28">
        <f t="shared" ref="I7:I17" si="0">(G7-G6)/G6*100</f>
        <v>-5.0828358146036905</v>
      </c>
      <c r="J7" s="29">
        <v>31985029</v>
      </c>
      <c r="K7" s="27" t="s">
        <v>16</v>
      </c>
      <c r="L7" s="30">
        <f t="shared" ref="L7:L17" si="1">(J7-J6)/J6*100</f>
        <v>-15.774024427222411</v>
      </c>
      <c r="M7" s="26">
        <v>994301</v>
      </c>
      <c r="N7" s="27" t="s">
        <v>16</v>
      </c>
      <c r="O7" s="28">
        <f t="shared" ref="O7:O17" si="2">(M7-M6)/M6*100</f>
        <v>-33.338853225617214</v>
      </c>
      <c r="P7" s="29">
        <v>177583</v>
      </c>
      <c r="Q7" s="27" t="s">
        <v>16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25" customHeight="1" x14ac:dyDescent="0.25">
      <c r="B8" s="21" t="s">
        <v>18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16</v>
      </c>
      <c r="I8" s="28">
        <f t="shared" si="0"/>
        <v>-2.7310363977981229</v>
      </c>
      <c r="J8" s="29">
        <v>28227955</v>
      </c>
      <c r="K8" s="27" t="s">
        <v>16</v>
      </c>
      <c r="L8" s="30">
        <f t="shared" si="1"/>
        <v>-11.746351707231529</v>
      </c>
      <c r="M8" s="26">
        <v>746108</v>
      </c>
      <c r="N8" s="27" t="s">
        <v>16</v>
      </c>
      <c r="O8" s="28">
        <f t="shared" si="2"/>
        <v>-24.961555907114647</v>
      </c>
      <c r="P8" s="29">
        <v>139949</v>
      </c>
      <c r="Q8" s="27" t="s">
        <v>16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25" customHeight="1" x14ac:dyDescent="0.25">
      <c r="B9" s="21" t="s">
        <v>19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16</v>
      </c>
      <c r="I9" s="28">
        <f t="shared" si="0"/>
        <v>0.81450746651684902</v>
      </c>
      <c r="J9" s="29">
        <v>26597340</v>
      </c>
      <c r="K9" s="27" t="s">
        <v>16</v>
      </c>
      <c r="L9" s="30">
        <f t="shared" si="1"/>
        <v>-5.776596285490748</v>
      </c>
      <c r="M9" s="26">
        <v>619845</v>
      </c>
      <c r="N9" s="27" t="s">
        <v>16</v>
      </c>
      <c r="O9" s="28">
        <f t="shared" si="2"/>
        <v>-16.922885158716969</v>
      </c>
      <c r="P9" s="29">
        <v>142138</v>
      </c>
      <c r="Q9" s="27" t="s">
        <v>16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25" customHeight="1" x14ac:dyDescent="0.25">
      <c r="B10" s="21" t="s">
        <v>20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16</v>
      </c>
      <c r="I10" s="28">
        <f t="shared" si="0"/>
        <v>-3.1930492088075706</v>
      </c>
      <c r="J10" s="29">
        <v>23961673</v>
      </c>
      <c r="K10" s="27" t="s">
        <v>16</v>
      </c>
      <c r="L10" s="30">
        <f t="shared" si="1"/>
        <v>-9.9095135077417513</v>
      </c>
      <c r="M10" s="26">
        <v>620817</v>
      </c>
      <c r="N10" s="27" t="s">
        <v>16</v>
      </c>
      <c r="O10" s="28">
        <f t="shared" si="2"/>
        <v>0.15681339689761151</v>
      </c>
      <c r="P10" s="29">
        <v>139687</v>
      </c>
      <c r="Q10" s="27" t="s">
        <v>16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25" customHeight="1" x14ac:dyDescent="0.25">
      <c r="B11" s="21" t="s">
        <v>21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16</v>
      </c>
      <c r="I11" s="28">
        <f t="shared" si="0"/>
        <v>-3.4538706732990678</v>
      </c>
      <c r="J11" s="29">
        <v>23879346</v>
      </c>
      <c r="K11" s="27" t="s">
        <v>16</v>
      </c>
      <c r="L11" s="30">
        <f t="shared" si="1"/>
        <v>-0.34357784617125858</v>
      </c>
      <c r="M11" s="26">
        <v>727209</v>
      </c>
      <c r="N11" s="27" t="s">
        <v>16</v>
      </c>
      <c r="O11" s="28">
        <f t="shared" si="2"/>
        <v>17.137417306549274</v>
      </c>
      <c r="P11" s="29">
        <v>152312</v>
      </c>
      <c r="Q11" s="27" t="s">
        <v>16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25" customHeight="1" x14ac:dyDescent="0.25">
      <c r="B12" s="21" t="s">
        <v>22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16</v>
      </c>
      <c r="I12" s="28">
        <f t="shared" si="0"/>
        <v>-3.0809008463820344</v>
      </c>
      <c r="J12" s="29">
        <v>22526892</v>
      </c>
      <c r="K12" s="27" t="s">
        <v>16</v>
      </c>
      <c r="L12" s="30">
        <f t="shared" si="1"/>
        <v>-5.6636978248901793</v>
      </c>
      <c r="M12" s="26">
        <v>625228</v>
      </c>
      <c r="N12" s="27" t="s">
        <v>16</v>
      </c>
      <c r="O12" s="28">
        <f t="shared" si="2"/>
        <v>-14.023616319379986</v>
      </c>
      <c r="P12" s="29">
        <v>143319</v>
      </c>
      <c r="Q12" s="27" t="s">
        <v>16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25" customHeight="1" x14ac:dyDescent="0.25">
      <c r="B13" s="21" t="s">
        <v>23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16</v>
      </c>
      <c r="I13" s="28">
        <f t="shared" si="0"/>
        <v>-6.8788793975034093</v>
      </c>
      <c r="J13" s="29">
        <v>20581258</v>
      </c>
      <c r="K13" s="27" t="s">
        <v>16</v>
      </c>
      <c r="L13" s="30">
        <f t="shared" si="1"/>
        <v>-8.6369393523083424</v>
      </c>
      <c r="M13" s="26">
        <v>511639</v>
      </c>
      <c r="N13" s="27" t="s">
        <v>16</v>
      </c>
      <c r="O13" s="28">
        <f t="shared" si="2"/>
        <v>-18.167612454976425</v>
      </c>
      <c r="P13" s="29">
        <v>136783</v>
      </c>
      <c r="Q13" s="27" t="s">
        <v>16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25" customHeight="1" x14ac:dyDescent="0.25">
      <c r="B14" s="21" t="s">
        <v>24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16</v>
      </c>
      <c r="I14" s="28">
        <f t="shared" si="0"/>
        <v>-9.7383580283852549</v>
      </c>
      <c r="J14" s="29">
        <v>17687308</v>
      </c>
      <c r="K14" s="27" t="s">
        <v>16</v>
      </c>
      <c r="L14" s="30">
        <f t="shared" si="1"/>
        <v>-14.061093835955024</v>
      </c>
      <c r="M14" s="26">
        <v>360291</v>
      </c>
      <c r="N14" s="27" t="s">
        <v>16</v>
      </c>
      <c r="O14" s="28">
        <f t="shared" si="2"/>
        <v>-29.581013175305245</v>
      </c>
      <c r="P14" s="29">
        <v>93370</v>
      </c>
      <c r="Q14" s="27" t="s">
        <v>16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25" customHeight="1" x14ac:dyDescent="0.25">
      <c r="B15" s="21" t="s">
        <v>25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16</v>
      </c>
      <c r="I15" s="28">
        <f t="shared" si="0"/>
        <v>0.79605690799883955</v>
      </c>
      <c r="J15" s="29">
        <v>19008366</v>
      </c>
      <c r="K15" s="27" t="s">
        <v>16</v>
      </c>
      <c r="L15" s="30">
        <f t="shared" si="1"/>
        <v>7.4689602284304657</v>
      </c>
      <c r="M15" s="26">
        <v>228061</v>
      </c>
      <c r="N15" s="27" t="s">
        <v>16</v>
      </c>
      <c r="O15" s="28">
        <f t="shared" si="2"/>
        <v>-36.700889003610968</v>
      </c>
      <c r="P15" s="29">
        <v>62584</v>
      </c>
      <c r="Q15" s="27" t="s">
        <v>16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25" customHeight="1" x14ac:dyDescent="0.25">
      <c r="B16" s="21" t="s">
        <v>26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16</v>
      </c>
      <c r="I16" s="28">
        <f t="shared" si="0"/>
        <v>-3.9237430825252981</v>
      </c>
      <c r="J16" s="29">
        <v>19193503</v>
      </c>
      <c r="K16" s="27" t="s">
        <v>16</v>
      </c>
      <c r="L16" s="30">
        <f t="shared" si="1"/>
        <v>0.97397640596777224</v>
      </c>
      <c r="M16" s="26">
        <v>200365</v>
      </c>
      <c r="N16" s="27" t="s">
        <v>16</v>
      </c>
      <c r="O16" s="28">
        <f t="shared" si="2"/>
        <v>-12.144119336493308</v>
      </c>
      <c r="P16" s="29">
        <v>69827</v>
      </c>
      <c r="Q16" s="27" t="s">
        <v>16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25" customHeight="1" x14ac:dyDescent="0.25">
      <c r="B17" s="21" t="s">
        <v>27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16</v>
      </c>
      <c r="I17" s="28">
        <f t="shared" si="0"/>
        <v>-2.4574418581988824</v>
      </c>
      <c r="J17" s="29">
        <v>18270221</v>
      </c>
      <c r="K17" s="27" t="s">
        <v>16</v>
      </c>
      <c r="L17" s="30">
        <f t="shared" si="1"/>
        <v>-4.8103881818759193</v>
      </c>
      <c r="M17" s="26">
        <v>207933</v>
      </c>
      <c r="N17" s="27" t="s">
        <v>16</v>
      </c>
      <c r="O17" s="28">
        <f t="shared" si="2"/>
        <v>3.7771067801262692</v>
      </c>
      <c r="P17" s="29">
        <v>70155</v>
      </c>
      <c r="Q17" s="27" t="s">
        <v>16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28</v>
      </c>
      <c r="C18" s="33"/>
      <c r="D18" s="23">
        <v>0.15</v>
      </c>
      <c r="E18" s="31">
        <v>0.26</v>
      </c>
      <c r="F18" s="34" t="s">
        <v>29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30</v>
      </c>
      <c r="C19" s="33" t="s">
        <v>31</v>
      </c>
      <c r="D19" s="23">
        <v>0.14000000000000001</v>
      </c>
      <c r="E19" s="31">
        <v>0.24</v>
      </c>
      <c r="F19" s="34" t="s">
        <v>32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33</v>
      </c>
      <c r="C20" s="33"/>
      <c r="D20" s="23">
        <v>0.16</v>
      </c>
      <c r="E20" s="31">
        <v>0.32</v>
      </c>
      <c r="F20" s="34" t="s">
        <v>34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.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35</v>
      </c>
      <c r="C22" s="33"/>
      <c r="D22" s="23">
        <v>0.18</v>
      </c>
      <c r="E22" s="31">
        <v>0.28999999999999998</v>
      </c>
      <c r="F22" s="34" t="s">
        <v>36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37</v>
      </c>
      <c r="C23" s="33"/>
      <c r="D23" s="23">
        <v>0.16</v>
      </c>
      <c r="E23" s="31">
        <v>0.35</v>
      </c>
      <c r="F23" s="34" t="s">
        <v>38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3.7" hidden="1" customHeight="1" x14ac:dyDescent="0.25">
      <c r="B24" s="32" t="s">
        <v>39</v>
      </c>
      <c r="C24" s="33"/>
      <c r="D24" s="23">
        <v>0.17</v>
      </c>
      <c r="E24" s="31">
        <v>0.56999999999999995</v>
      </c>
      <c r="F24" s="34" t="s">
        <v>29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.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40</v>
      </c>
      <c r="C26" s="33"/>
      <c r="D26" s="23">
        <v>0.18</v>
      </c>
      <c r="E26" s="31">
        <v>0.32</v>
      </c>
      <c r="F26" s="34" t="s">
        <v>41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42</v>
      </c>
      <c r="C27" s="33"/>
      <c r="D27" s="23">
        <v>0.16</v>
      </c>
      <c r="E27" s="31">
        <v>0.34</v>
      </c>
      <c r="F27" s="34" t="s">
        <v>34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43</v>
      </c>
      <c r="C28" s="33"/>
      <c r="D28" s="23">
        <v>0.18</v>
      </c>
      <c r="E28" s="31">
        <v>0.38</v>
      </c>
      <c r="F28" s="34" t="s">
        <v>29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14.1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44</v>
      </c>
      <c r="C30" s="33"/>
      <c r="D30" s="23">
        <v>0.19</v>
      </c>
      <c r="E30" s="31">
        <v>0.42</v>
      </c>
      <c r="F30" s="34" t="s">
        <v>45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46</v>
      </c>
      <c r="C31" s="33"/>
      <c r="D31" s="23">
        <v>0.19</v>
      </c>
      <c r="E31" s="31">
        <v>0.39</v>
      </c>
      <c r="F31" s="34" t="s">
        <v>47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48</v>
      </c>
      <c r="C32" s="33"/>
      <c r="D32" s="23">
        <v>0.2</v>
      </c>
      <c r="E32" s="31">
        <v>0.45</v>
      </c>
      <c r="F32" s="34" t="s">
        <v>49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14.1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50</v>
      </c>
      <c r="C34" s="33" t="s">
        <v>31</v>
      </c>
      <c r="D34" s="23">
        <v>0.16</v>
      </c>
      <c r="E34" s="31">
        <v>0.38</v>
      </c>
      <c r="F34" s="34" t="s">
        <v>51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30</v>
      </c>
      <c r="C35" s="33"/>
      <c r="D35" s="23">
        <v>0.18</v>
      </c>
      <c r="E35" s="31">
        <v>0.35</v>
      </c>
      <c r="F35" s="34" t="s">
        <v>45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.35" hidden="1" customHeight="1" x14ac:dyDescent="0.25">
      <c r="B36" s="32" t="s">
        <v>33</v>
      </c>
      <c r="C36" s="33"/>
      <c r="D36" s="23">
        <v>0.19</v>
      </c>
      <c r="E36" s="31">
        <v>0.39</v>
      </c>
      <c r="F36" s="34" t="s">
        <v>52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14.1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35</v>
      </c>
      <c r="C38" s="33"/>
      <c r="D38" s="23">
        <v>0.18</v>
      </c>
      <c r="E38" s="31">
        <v>0.36</v>
      </c>
      <c r="F38" s="34" t="s">
        <v>53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37</v>
      </c>
      <c r="C39" s="33"/>
      <c r="D39" s="23">
        <v>0.18</v>
      </c>
      <c r="E39" s="31">
        <v>0.4</v>
      </c>
      <c r="F39" s="34" t="s">
        <v>47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39</v>
      </c>
      <c r="C40" s="33"/>
      <c r="D40" s="23">
        <v>0.2</v>
      </c>
      <c r="E40" s="31">
        <v>0.48</v>
      </c>
      <c r="F40" s="34" t="s">
        <v>41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14.1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40</v>
      </c>
      <c r="C42" s="33"/>
      <c r="D42" s="23">
        <v>0.18</v>
      </c>
      <c r="E42" s="31">
        <v>0.41</v>
      </c>
      <c r="F42" s="34" t="s">
        <v>54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42</v>
      </c>
      <c r="C43" s="33"/>
      <c r="D43" s="23">
        <v>0.18</v>
      </c>
      <c r="E43" s="31">
        <v>0.45</v>
      </c>
      <c r="F43" s="34" t="s">
        <v>47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3.7" hidden="1" customHeight="1" x14ac:dyDescent="0.25">
      <c r="B44" s="32" t="s">
        <v>43</v>
      </c>
      <c r="C44" s="33"/>
      <c r="D44" s="23">
        <v>0.18</v>
      </c>
      <c r="E44" s="31">
        <v>0.35</v>
      </c>
      <c r="F44" s="34" t="s">
        <v>55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14.1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44</v>
      </c>
      <c r="C46" s="33"/>
      <c r="D46" s="23">
        <v>0.18</v>
      </c>
      <c r="E46" s="31">
        <v>0.38</v>
      </c>
      <c r="F46" s="34" t="s">
        <v>54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46</v>
      </c>
      <c r="C47" s="33"/>
      <c r="D47" s="23">
        <v>0.18</v>
      </c>
      <c r="E47" s="31">
        <v>0.34</v>
      </c>
      <c r="F47" s="34" t="s">
        <v>47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48</v>
      </c>
      <c r="C48" s="33"/>
      <c r="D48" s="23">
        <v>0.19</v>
      </c>
      <c r="E48" s="31">
        <v>0.32</v>
      </c>
      <c r="F48" s="34" t="s">
        <v>41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56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16</v>
      </c>
      <c r="I49" s="36">
        <v>-0.32476262777059101</v>
      </c>
      <c r="J49" s="37">
        <v>18469438</v>
      </c>
      <c r="K49" s="27" t="s">
        <v>16</v>
      </c>
      <c r="L49" s="38">
        <v>1.0903918458348201</v>
      </c>
      <c r="M49" s="35">
        <v>199620</v>
      </c>
      <c r="N49" s="27" t="s">
        <v>16</v>
      </c>
      <c r="O49" s="36">
        <v>-3.9979224076986299</v>
      </c>
      <c r="P49" s="37">
        <v>75942</v>
      </c>
      <c r="Q49" s="27" t="s">
        <v>16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 x14ac:dyDescent="0.25">
      <c r="A50" s="2"/>
      <c r="B50" s="21" t="s">
        <v>57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16</v>
      </c>
      <c r="I50" s="36">
        <v>-4.4633305526810299</v>
      </c>
      <c r="J50" s="37">
        <v>18468610</v>
      </c>
      <c r="K50" s="27" t="s">
        <v>16</v>
      </c>
      <c r="L50" s="38">
        <v>-4.48308172668816E-3</v>
      </c>
      <c r="M50" s="35">
        <v>182964</v>
      </c>
      <c r="N50" s="27" t="s">
        <v>16</v>
      </c>
      <c r="O50" s="36">
        <v>-8.3438533213104904</v>
      </c>
      <c r="P50" s="37">
        <v>84301</v>
      </c>
      <c r="Q50" s="27" t="s">
        <v>16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6.350000000000001" hidden="1" customHeight="1" x14ac:dyDescent="0.25">
      <c r="B51" s="32" t="s">
        <v>58</v>
      </c>
      <c r="C51" s="33"/>
      <c r="D51" s="23">
        <v>0.16</v>
      </c>
      <c r="E51" s="31">
        <v>0.36</v>
      </c>
      <c r="F51" s="34" t="s">
        <v>54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16</v>
      </c>
      <c r="O51" s="36">
        <f>(M51-M34)/M34*100</f>
        <v>6.3585359337429868</v>
      </c>
      <c r="P51" s="37">
        <v>6760</v>
      </c>
      <c r="Q51" s="27" t="s">
        <v>16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30</v>
      </c>
      <c r="C52" s="33" t="s">
        <v>31</v>
      </c>
      <c r="D52" s="23">
        <v>0.16</v>
      </c>
      <c r="E52" s="31">
        <v>0.34</v>
      </c>
      <c r="F52" s="34" t="s">
        <v>32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33</v>
      </c>
      <c r="C53" s="33"/>
      <c r="D53" s="23">
        <v>0.17</v>
      </c>
      <c r="E53" s="31">
        <v>0.39</v>
      </c>
      <c r="F53" s="34" t="s">
        <v>29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8.4499999999999993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45" hidden="1" customHeight="1" x14ac:dyDescent="0.25">
      <c r="A55" s="2"/>
      <c r="B55" s="32" t="s">
        <v>35</v>
      </c>
      <c r="C55" s="33"/>
      <c r="D55" s="23">
        <v>0.18</v>
      </c>
      <c r="E55" s="31">
        <v>0.45</v>
      </c>
      <c r="F55" s="34" t="s">
        <v>53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37</v>
      </c>
      <c r="C56" s="33"/>
      <c r="D56" s="23">
        <v>0.18</v>
      </c>
      <c r="E56" s="31">
        <v>0.48</v>
      </c>
      <c r="F56" s="34" t="s">
        <v>47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6.899999999999999" hidden="1" customHeight="1" x14ac:dyDescent="0.25">
      <c r="A57" s="2"/>
      <c r="B57" s="32" t="s">
        <v>39</v>
      </c>
      <c r="C57" s="33"/>
      <c r="D57" s="23">
        <v>0.18</v>
      </c>
      <c r="E57" s="31">
        <v>0.39</v>
      </c>
      <c r="F57" s="34" t="s">
        <v>36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8.4499999999999993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" hidden="1" customHeight="1" x14ac:dyDescent="0.25">
      <c r="A59" s="2"/>
      <c r="B59" s="32" t="s">
        <v>40</v>
      </c>
      <c r="C59" s="33"/>
      <c r="D59" s="23">
        <v>0.17</v>
      </c>
      <c r="E59" s="31">
        <v>0.38</v>
      </c>
      <c r="F59" s="34" t="s">
        <v>34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 hidden="1" x14ac:dyDescent="0.25">
      <c r="A60" s="2"/>
      <c r="B60" s="32" t="s">
        <v>42</v>
      </c>
      <c r="C60" s="33"/>
      <c r="D60" s="23">
        <v>0.19</v>
      </c>
      <c r="E60" s="31">
        <v>0.4</v>
      </c>
      <c r="F60" s="34" t="s">
        <v>41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.75" hidden="1" x14ac:dyDescent="0.25">
      <c r="A61" s="2"/>
      <c r="B61" s="32" t="s">
        <v>43</v>
      </c>
      <c r="C61" s="33"/>
      <c r="D61" s="23">
        <v>0.18</v>
      </c>
      <c r="E61" s="31">
        <v>0.45</v>
      </c>
      <c r="F61" s="34" t="s">
        <v>53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8.1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.75" hidden="1" x14ac:dyDescent="0.25">
      <c r="A63" s="2"/>
      <c r="B63" s="32" t="s">
        <v>44</v>
      </c>
      <c r="C63" s="33"/>
      <c r="D63" s="23">
        <v>0.18</v>
      </c>
      <c r="E63" s="31">
        <v>0.43</v>
      </c>
      <c r="F63" s="34" t="s">
        <v>47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5.75" hidden="1" x14ac:dyDescent="0.25">
      <c r="A64" s="2"/>
      <c r="B64" s="32" t="s">
        <v>46</v>
      </c>
      <c r="C64" s="33"/>
      <c r="D64" s="23">
        <v>0.18</v>
      </c>
      <c r="E64" s="31">
        <v>0.37</v>
      </c>
      <c r="F64" s="34" t="s">
        <v>41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5.75" hidden="1" x14ac:dyDescent="0.25">
      <c r="A65" s="2"/>
      <c r="B65" s="32" t="s">
        <v>48</v>
      </c>
      <c r="C65" s="33"/>
      <c r="D65" s="23">
        <v>0.17</v>
      </c>
      <c r="E65" s="31">
        <v>0.46</v>
      </c>
      <c r="F65" s="34" t="s">
        <v>54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5.75" x14ac:dyDescent="0.25">
      <c r="A66" s="2"/>
      <c r="B66" s="21" t="s">
        <v>59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16</v>
      </c>
      <c r="I66" s="36">
        <v>-4.1845516772141398</v>
      </c>
      <c r="J66" s="37">
        <v>18014292</v>
      </c>
      <c r="K66" s="27" t="s">
        <v>16</v>
      </c>
      <c r="L66" s="38">
        <v>-2.45994690450445</v>
      </c>
      <c r="M66" s="35">
        <v>191442</v>
      </c>
      <c r="N66" s="27" t="s">
        <v>16</v>
      </c>
      <c r="O66" s="36">
        <v>4.6336984324785204</v>
      </c>
      <c r="P66" s="37">
        <v>93400</v>
      </c>
      <c r="Q66" s="27" t="s">
        <v>16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5.75" x14ac:dyDescent="0.25">
      <c r="A67" s="2"/>
      <c r="B67" s="21" t="s">
        <v>60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16</v>
      </c>
      <c r="I67" s="36">
        <f>(G67-G66)/G66*100</f>
        <v>-6.4946302593015135</v>
      </c>
      <c r="J67" s="37">
        <v>16138067</v>
      </c>
      <c r="K67" s="27" t="s">
        <v>16</v>
      </c>
      <c r="L67" s="38">
        <f>(J67-J66)/J66*100</f>
        <v>-10.415202551396414</v>
      </c>
      <c r="M67" s="35">
        <v>186204</v>
      </c>
      <c r="N67" s="27" t="s">
        <v>16</v>
      </c>
      <c r="O67" s="36">
        <f>(M67-M66)/M66*100</f>
        <v>-2.7360767229761498</v>
      </c>
      <c r="P67" s="37">
        <v>99042</v>
      </c>
      <c r="Q67" s="27" t="s">
        <v>16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0.7" customHeight="1" x14ac:dyDescent="0.25">
      <c r="A68" s="2"/>
      <c r="B68" s="21" t="s">
        <v>61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16</v>
      </c>
      <c r="I68" s="36">
        <v>-3.26</v>
      </c>
      <c r="J68" s="37">
        <v>16089267</v>
      </c>
      <c r="K68" s="27" t="s">
        <v>16</v>
      </c>
      <c r="L68" s="38">
        <v>-0.35</v>
      </c>
      <c r="M68" s="35">
        <v>167129</v>
      </c>
      <c r="N68" s="27" t="s">
        <v>16</v>
      </c>
      <c r="O68" s="36">
        <v>-10.24</v>
      </c>
      <c r="P68" s="37">
        <v>83131</v>
      </c>
      <c r="Q68" s="27" t="s">
        <v>16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5" customHeight="1" x14ac:dyDescent="0.25">
      <c r="A69" s="2"/>
      <c r="B69" s="21" t="s">
        <v>76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16</v>
      </c>
      <c r="I69" s="36">
        <v>-6.63</v>
      </c>
      <c r="J69" s="37">
        <v>15916923</v>
      </c>
      <c r="K69" s="27" t="s">
        <v>16</v>
      </c>
      <c r="L69" s="38">
        <v>-1.07</v>
      </c>
      <c r="M69" s="35">
        <v>125260</v>
      </c>
      <c r="N69" s="27" t="s">
        <v>16</v>
      </c>
      <c r="O69" s="36">
        <v>-25.05</v>
      </c>
      <c r="P69" s="37">
        <v>69745</v>
      </c>
      <c r="Q69" s="27" t="s">
        <v>16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3.7" customHeight="1" x14ac:dyDescent="0.25">
      <c r="A70" s="2"/>
      <c r="B70" s="21" t="s">
        <v>77</v>
      </c>
      <c r="C70" s="33"/>
      <c r="D70" s="23">
        <v>0.12</v>
      </c>
      <c r="E70" s="31">
        <v>0.38</v>
      </c>
      <c r="F70" s="25">
        <v>247</v>
      </c>
      <c r="G70" s="35">
        <v>83584142</v>
      </c>
      <c r="H70" s="27" t="s">
        <v>16</v>
      </c>
      <c r="I70" s="36">
        <v>-5.54</v>
      </c>
      <c r="J70" s="37">
        <v>14935624</v>
      </c>
      <c r="K70" s="27" t="s">
        <v>16</v>
      </c>
      <c r="L70" s="38">
        <v>-6.17</v>
      </c>
      <c r="M70" s="35">
        <v>98957</v>
      </c>
      <c r="N70" s="27" t="s">
        <v>16</v>
      </c>
      <c r="O70" s="36">
        <v>-21</v>
      </c>
      <c r="P70" s="37">
        <v>57368</v>
      </c>
      <c r="Q70" s="27" t="s">
        <v>16</v>
      </c>
      <c r="R70" s="39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6.6" customHeight="1" x14ac:dyDescent="0.25">
      <c r="B71" s="32"/>
      <c r="C71" s="33"/>
      <c r="D71" s="23"/>
      <c r="E71" s="31"/>
      <c r="F71" s="42"/>
      <c r="G71" s="35"/>
      <c r="H71" s="36"/>
      <c r="I71" s="36"/>
      <c r="J71" s="37"/>
      <c r="K71" s="36"/>
      <c r="L71" s="38"/>
      <c r="M71" s="35"/>
      <c r="N71" s="36"/>
      <c r="O71" s="36"/>
      <c r="P71" s="37"/>
      <c r="Q71" s="36"/>
      <c r="R71" s="3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25" customHeight="1" x14ac:dyDescent="0.25">
      <c r="A72" s="1"/>
      <c r="B72" s="32" t="s">
        <v>78</v>
      </c>
      <c r="C72" s="33"/>
      <c r="D72" s="23">
        <v>0.11</v>
      </c>
      <c r="E72" s="31">
        <v>0.37</v>
      </c>
      <c r="F72" s="34" t="s">
        <v>66</v>
      </c>
      <c r="G72" s="35">
        <v>9549985</v>
      </c>
      <c r="H72" s="36">
        <v>70.63</v>
      </c>
      <c r="I72" s="36">
        <v>-2.1764193173911037</v>
      </c>
      <c r="J72" s="37">
        <v>1571860</v>
      </c>
      <c r="K72" s="36">
        <v>27.93</v>
      </c>
      <c r="L72" s="38">
        <v>0.43448813464020547</v>
      </c>
      <c r="M72" s="35">
        <v>10590</v>
      </c>
      <c r="N72" s="36">
        <v>37.568199532346064</v>
      </c>
      <c r="O72" s="36">
        <v>-29.045226130653269</v>
      </c>
      <c r="P72" s="37">
        <v>5805</v>
      </c>
      <c r="Q72" s="36">
        <v>25.894599869876384</v>
      </c>
      <c r="R72" s="39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25" customHeight="1" x14ac:dyDescent="0.25">
      <c r="A73" s="1"/>
      <c r="B73" s="32" t="s">
        <v>79</v>
      </c>
      <c r="C73" s="33" t="s">
        <v>31</v>
      </c>
      <c r="D73" s="23">
        <v>0.12</v>
      </c>
      <c r="E73" s="31">
        <v>0.35</v>
      </c>
      <c r="F73" s="34" t="s">
        <v>67</v>
      </c>
      <c r="G73" s="35">
        <v>4467709</v>
      </c>
      <c r="H73" s="36">
        <v>-53.217633326125643</v>
      </c>
      <c r="I73" s="36">
        <v>-14.904427905470719</v>
      </c>
      <c r="J73" s="37">
        <v>879900</v>
      </c>
      <c r="K73" s="36">
        <v>-44.021732215337245</v>
      </c>
      <c r="L73" s="36">
        <v>-9.7847506597739837</v>
      </c>
      <c r="M73" s="35">
        <v>5496</v>
      </c>
      <c r="N73" s="36">
        <v>-48.10198300283286</v>
      </c>
      <c r="O73" s="36">
        <v>-26.973159712994949</v>
      </c>
      <c r="P73" s="37">
        <v>3071</v>
      </c>
      <c r="Q73" s="36">
        <v>-47.097329888027559</v>
      </c>
      <c r="R73" s="43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25" customHeight="1" x14ac:dyDescent="0.25">
      <c r="A74" s="1"/>
      <c r="B74" s="32" t="s">
        <v>80</v>
      </c>
      <c r="C74" s="33"/>
      <c r="D74" s="23">
        <v>0.12</v>
      </c>
      <c r="E74" s="31">
        <v>0.33</v>
      </c>
      <c r="F74" s="34" t="s">
        <v>68</v>
      </c>
      <c r="G74" s="35">
        <v>6961035</v>
      </c>
      <c r="H74" s="36">
        <v>55.807708156462297</v>
      </c>
      <c r="I74" s="36">
        <v>-26.628865772922701</v>
      </c>
      <c r="J74" s="37">
        <v>1247455</v>
      </c>
      <c r="K74" s="36">
        <v>41.772360495510853</v>
      </c>
      <c r="L74" s="36">
        <v>-19.507555593410416</v>
      </c>
      <c r="M74" s="35">
        <v>8059</v>
      </c>
      <c r="N74" s="36">
        <v>46.633915574963609</v>
      </c>
      <c r="O74" s="36">
        <v>-37.893033292231813</v>
      </c>
      <c r="P74" s="37">
        <v>4121</v>
      </c>
      <c r="Q74" s="36">
        <v>34.190817323347446</v>
      </c>
      <c r="R74" s="43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9.1999999999999993" customHeight="1" x14ac:dyDescent="0.25">
      <c r="A75" s="1"/>
      <c r="B75" s="32"/>
      <c r="C75" s="33"/>
      <c r="D75" s="23"/>
      <c r="E75" s="31"/>
      <c r="F75" s="42"/>
      <c r="G75" s="35"/>
      <c r="H75" s="36"/>
      <c r="I75" s="36"/>
      <c r="J75" s="37"/>
      <c r="K75" s="36"/>
      <c r="L75" s="36"/>
      <c r="M75" s="35"/>
      <c r="N75" s="36"/>
      <c r="O75" s="36"/>
      <c r="P75" s="37"/>
      <c r="Q75" s="36"/>
      <c r="R75" s="4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25" customHeight="1" x14ac:dyDescent="0.25">
      <c r="A76" s="1"/>
      <c r="B76" s="32" t="s">
        <v>81</v>
      </c>
      <c r="C76" s="33"/>
      <c r="D76" s="23">
        <v>0.12</v>
      </c>
      <c r="E76" s="31">
        <v>0.4</v>
      </c>
      <c r="F76" s="34" t="s">
        <v>69</v>
      </c>
      <c r="G76" s="35">
        <v>7983063</v>
      </c>
      <c r="H76" s="36">
        <v>14.68212701128496</v>
      </c>
      <c r="I76" s="36">
        <v>20.344804817734008</v>
      </c>
      <c r="J76" s="37">
        <v>1283316</v>
      </c>
      <c r="K76" s="36">
        <v>2.8747329562990247</v>
      </c>
      <c r="L76" s="36">
        <v>8.6821866925474911</v>
      </c>
      <c r="M76" s="35">
        <v>9888</v>
      </c>
      <c r="N76" s="36">
        <v>22.695123464449686</v>
      </c>
      <c r="O76" s="36">
        <v>-7.6664487813988229</v>
      </c>
      <c r="P76" s="37">
        <v>5145</v>
      </c>
      <c r="Q76" s="36">
        <v>24.848337782091726</v>
      </c>
      <c r="R76" s="43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25" customHeight="1" x14ac:dyDescent="0.25">
      <c r="A77" s="1"/>
      <c r="B77" s="32" t="s">
        <v>82</v>
      </c>
      <c r="C77" s="33"/>
      <c r="D77" s="23">
        <v>0.12</v>
      </c>
      <c r="E77" s="31">
        <v>0.38</v>
      </c>
      <c r="F77" s="34" t="s">
        <v>70</v>
      </c>
      <c r="G77" s="35">
        <v>6962491</v>
      </c>
      <c r="H77" s="36">
        <v>-12.784215782839242</v>
      </c>
      <c r="I77" s="36">
        <v>-8.0955849391931878</v>
      </c>
      <c r="J77" s="37">
        <v>1276447</v>
      </c>
      <c r="K77" s="36">
        <v>-0.53525398265119417</v>
      </c>
      <c r="L77" s="36">
        <v>-5.223926587630114</v>
      </c>
      <c r="M77" s="35">
        <v>8688</v>
      </c>
      <c r="N77" s="36">
        <v>-12.135922330097088</v>
      </c>
      <c r="O77" s="36">
        <v>-22.677109291562832</v>
      </c>
      <c r="P77" s="37">
        <v>4893</v>
      </c>
      <c r="Q77" s="36">
        <v>-4.8979591836734695</v>
      </c>
      <c r="R77" s="43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25" customHeight="1" x14ac:dyDescent="0.25">
      <c r="A78" s="1"/>
      <c r="B78" s="32" t="s">
        <v>83</v>
      </c>
      <c r="C78" s="33"/>
      <c r="D78" s="23">
        <v>0.13</v>
      </c>
      <c r="E78" s="31">
        <v>0.36</v>
      </c>
      <c r="F78" s="34" t="s">
        <v>71</v>
      </c>
      <c r="G78" s="35">
        <v>4928147</v>
      </c>
      <c r="H78" s="36">
        <v>-29.218623047412194</v>
      </c>
      <c r="I78" s="36">
        <v>-9.5966494523862984</v>
      </c>
      <c r="J78" s="37">
        <v>1055351</v>
      </c>
      <c r="K78" s="36">
        <v>-17.321204875721435</v>
      </c>
      <c r="L78" s="36">
        <v>-11.140309516191502</v>
      </c>
      <c r="M78" s="35">
        <v>6630</v>
      </c>
      <c r="N78" s="36">
        <v>-23.687845303867402</v>
      </c>
      <c r="O78" s="36">
        <v>-21.024419297200716</v>
      </c>
      <c r="P78" s="37">
        <v>3765</v>
      </c>
      <c r="Q78" s="36">
        <v>-23.053341508277132</v>
      </c>
      <c r="R78" s="43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.6" customHeight="1" x14ac:dyDescent="0.25">
      <c r="A79" s="1"/>
      <c r="B79" s="32"/>
      <c r="C79" s="33"/>
      <c r="D79" s="23"/>
      <c r="E79" s="31"/>
      <c r="F79" s="42"/>
      <c r="G79" s="35"/>
      <c r="H79" s="36"/>
      <c r="I79" s="36"/>
      <c r="J79" s="37"/>
      <c r="K79" s="36"/>
      <c r="L79" s="36"/>
      <c r="M79" s="35"/>
      <c r="N79" s="36"/>
      <c r="O79" s="36"/>
      <c r="P79" s="37"/>
      <c r="Q79" s="36"/>
      <c r="R79" s="4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2" customHeight="1" x14ac:dyDescent="0.25">
      <c r="A80" s="1"/>
      <c r="B80" s="32" t="s">
        <v>84</v>
      </c>
      <c r="C80" s="33"/>
      <c r="D80" s="23">
        <v>0.11</v>
      </c>
      <c r="E80" s="31">
        <v>0.39</v>
      </c>
      <c r="F80" s="34" t="s">
        <v>66</v>
      </c>
      <c r="G80" s="35">
        <v>8570793</v>
      </c>
      <c r="H80" s="36">
        <v>73.915124690882806</v>
      </c>
      <c r="I80" s="36">
        <v>-5.9722089659326159</v>
      </c>
      <c r="J80" s="37">
        <v>1462133</v>
      </c>
      <c r="K80" s="36">
        <v>38.544711664649959</v>
      </c>
      <c r="L80" s="36">
        <v>-5.5494044081548282</v>
      </c>
      <c r="M80" s="35">
        <v>9496</v>
      </c>
      <c r="N80" s="36">
        <v>43.227752639517348</v>
      </c>
      <c r="O80" s="36">
        <v>-27.049243297226706</v>
      </c>
      <c r="P80" s="37">
        <v>5737</v>
      </c>
      <c r="Q80" s="36">
        <v>52.377158034528549</v>
      </c>
      <c r="R80" s="43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25" customHeight="1" x14ac:dyDescent="0.25">
      <c r="A81" s="1"/>
      <c r="B81" s="32" t="s">
        <v>85</v>
      </c>
      <c r="C81" s="33"/>
      <c r="D81" s="23">
        <v>0.12</v>
      </c>
      <c r="E81" s="31">
        <v>0.36</v>
      </c>
      <c r="F81" s="34" t="s">
        <v>72</v>
      </c>
      <c r="G81" s="35">
        <v>5537177</v>
      </c>
      <c r="H81" s="36">
        <v>-35.394811191916546</v>
      </c>
      <c r="I81" s="36">
        <v>-26.246860397108733</v>
      </c>
      <c r="J81" s="37">
        <v>1159738</v>
      </c>
      <c r="K81" s="36">
        <v>-20.681771083752299</v>
      </c>
      <c r="L81" s="36">
        <v>-17.110831416088278</v>
      </c>
      <c r="M81" s="35">
        <v>6915</v>
      </c>
      <c r="N81" s="36">
        <v>-27.179865206402699</v>
      </c>
      <c r="O81" s="36">
        <v>-28.770086526576023</v>
      </c>
      <c r="P81" s="37">
        <v>4211</v>
      </c>
      <c r="Q81" s="36">
        <v>-26.599267910057524</v>
      </c>
      <c r="R81" s="43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25" customHeight="1" x14ac:dyDescent="0.25">
      <c r="A82" s="1"/>
      <c r="B82" s="32" t="s">
        <v>86</v>
      </c>
      <c r="C82" s="33"/>
      <c r="D82" s="23">
        <v>0.1</v>
      </c>
      <c r="E82" s="31">
        <v>0.34</v>
      </c>
      <c r="F82" s="34" t="s">
        <v>73</v>
      </c>
      <c r="G82" s="35">
        <v>8052990</v>
      </c>
      <c r="H82" s="36">
        <v>45.434939139565159</v>
      </c>
      <c r="I82" s="36">
        <v>43.711238025758838</v>
      </c>
      <c r="J82" s="37">
        <v>1310293</v>
      </c>
      <c r="K82" s="36">
        <v>12.981811409128612</v>
      </c>
      <c r="L82" s="36">
        <v>15.480538389133509</v>
      </c>
      <c r="M82" s="35">
        <v>8342</v>
      </c>
      <c r="N82" s="36">
        <v>20.636297903109181</v>
      </c>
      <c r="O82" s="36">
        <v>8.1130119232763089</v>
      </c>
      <c r="P82" s="37">
        <v>4493</v>
      </c>
      <c r="Q82" s="36">
        <v>6.6967466160056999</v>
      </c>
      <c r="R82" s="43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.6" customHeight="1" x14ac:dyDescent="0.25">
      <c r="A83" s="1"/>
      <c r="B83" s="32"/>
      <c r="C83" s="33"/>
      <c r="D83" s="23"/>
      <c r="E83" s="31"/>
      <c r="F83" s="42"/>
      <c r="G83" s="35"/>
      <c r="H83" s="36"/>
      <c r="I83" s="36"/>
      <c r="J83" s="37"/>
      <c r="K83" s="36"/>
      <c r="L83" s="36"/>
      <c r="M83" s="35"/>
      <c r="N83" s="36"/>
      <c r="O83" s="36"/>
      <c r="P83" s="37"/>
      <c r="Q83" s="36"/>
      <c r="R83" s="4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25" customHeight="1" x14ac:dyDescent="0.25">
      <c r="A84" s="1"/>
      <c r="B84" s="32" t="s">
        <v>87</v>
      </c>
      <c r="C84" s="33"/>
      <c r="D84" s="23">
        <v>0.13</v>
      </c>
      <c r="E84" s="31">
        <v>0.5</v>
      </c>
      <c r="F84" s="34" t="s">
        <v>70</v>
      </c>
      <c r="G84" s="35">
        <v>6965864</v>
      </c>
      <c r="H84" s="36">
        <v>-13.499656649269401</v>
      </c>
      <c r="I84" s="36">
        <v>-23.764667462013193</v>
      </c>
      <c r="J84" s="37">
        <v>1219493</v>
      </c>
      <c r="K84" s="36">
        <v>-6.9297477739711653</v>
      </c>
      <c r="L84" s="36">
        <v>-18.726528359905924</v>
      </c>
      <c r="M84" s="35">
        <v>9036</v>
      </c>
      <c r="N84" s="36">
        <v>8.3193478782066652</v>
      </c>
      <c r="O84" s="36">
        <v>-25.463994060876022</v>
      </c>
      <c r="P84" s="37">
        <v>6081</v>
      </c>
      <c r="Q84" s="36">
        <v>35.343868239483641</v>
      </c>
      <c r="R84" s="43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25" customHeight="1" x14ac:dyDescent="0.25">
      <c r="A85" s="1"/>
      <c r="B85" s="32" t="s">
        <v>88</v>
      </c>
      <c r="C85" s="33"/>
      <c r="D85" s="23">
        <v>0.12</v>
      </c>
      <c r="E85" s="31">
        <v>0.36</v>
      </c>
      <c r="F85" s="34" t="s">
        <v>72</v>
      </c>
      <c r="G85" s="35">
        <v>5259263</v>
      </c>
      <c r="H85" s="36">
        <v>-24.499487787875275</v>
      </c>
      <c r="I85" s="36">
        <v>-28.559123572001035</v>
      </c>
      <c r="J85" s="37">
        <v>1064149</v>
      </c>
      <c r="K85" s="36">
        <v>-12.738408502549831</v>
      </c>
      <c r="L85" s="36">
        <v>-18.175680819112838</v>
      </c>
      <c r="M85" s="35">
        <v>6400</v>
      </c>
      <c r="N85" s="36">
        <v>-29.172200088534751</v>
      </c>
      <c r="O85" s="36">
        <v>-30.668399956667752</v>
      </c>
      <c r="P85" s="37">
        <v>3779</v>
      </c>
      <c r="Q85" s="36">
        <v>-37.855615852655809</v>
      </c>
      <c r="R85" s="43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25" customHeight="1" x14ac:dyDescent="0.25">
      <c r="A86" s="1"/>
      <c r="B86" s="32" t="s">
        <v>89</v>
      </c>
      <c r="C86" s="33"/>
      <c r="D86" s="23">
        <v>0.11</v>
      </c>
      <c r="E86" s="31">
        <v>0.45</v>
      </c>
      <c r="F86" s="34" t="s">
        <v>74</v>
      </c>
      <c r="G86" s="35">
        <v>8345625</v>
      </c>
      <c r="H86" s="36">
        <v>58.684306147078026</v>
      </c>
      <c r="I86" s="36">
        <v>49.10876441954224</v>
      </c>
      <c r="J86" s="37">
        <v>1405489</v>
      </c>
      <c r="K86" s="36">
        <v>32.076335174867431</v>
      </c>
      <c r="L86" s="36">
        <v>14.392672300478655</v>
      </c>
      <c r="M86" s="35">
        <v>9417</v>
      </c>
      <c r="N86" s="36">
        <v>47.140625</v>
      </c>
      <c r="O86" s="36">
        <v>22.330475448168354</v>
      </c>
      <c r="P86" s="37">
        <v>6267</v>
      </c>
      <c r="Q86" s="36">
        <v>65.837523154273612</v>
      </c>
      <c r="R86" s="43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7.5" customHeight="1" x14ac:dyDescent="0.25">
      <c r="A87" s="1"/>
      <c r="B87" s="32"/>
      <c r="C87" s="33"/>
      <c r="D87" s="23"/>
      <c r="E87" s="31"/>
      <c r="F87" s="42"/>
      <c r="G87" s="35"/>
      <c r="H87" s="36"/>
      <c r="I87" s="36"/>
      <c r="J87" s="37"/>
      <c r="K87" s="36"/>
      <c r="L87" s="36"/>
      <c r="M87" s="35"/>
      <c r="N87" s="36"/>
      <c r="O87" s="36"/>
      <c r="P87" s="37"/>
      <c r="Q87" s="36"/>
      <c r="R87" s="43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16.350000000000001" customHeight="1" x14ac:dyDescent="0.25">
      <c r="A88" s="1"/>
      <c r="B88" s="32" t="s">
        <v>75</v>
      </c>
      <c r="C88" s="56" t="s">
        <v>31</v>
      </c>
      <c r="D88" s="23">
        <v>0.1</v>
      </c>
      <c r="E88" s="31">
        <v>0.32</v>
      </c>
      <c r="F88" s="34" t="s">
        <v>90</v>
      </c>
      <c r="G88" s="35">
        <v>6687730</v>
      </c>
      <c r="H88" s="36">
        <f>(G88-G86)/G86*100</f>
        <v>-19.865438478244592</v>
      </c>
      <c r="I88" s="36">
        <f>(G88-G72)/G72*100</f>
        <v>-29.971303619848616</v>
      </c>
      <c r="J88" s="37">
        <v>1137300</v>
      </c>
      <c r="K88" s="36">
        <f>(J88-J86)/J86*100</f>
        <v>-19.081543861246868</v>
      </c>
      <c r="L88" s="36">
        <f>(J88-J72)/J72*100</f>
        <v>-27.646228035575689</v>
      </c>
      <c r="M88" s="35">
        <v>6487</v>
      </c>
      <c r="N88" s="36">
        <f>(M88-M86)/M86*100</f>
        <v>-31.113942869278965</v>
      </c>
      <c r="O88" s="36">
        <f>(M88-M72)/M72*100</f>
        <v>-38.744098205854584</v>
      </c>
      <c r="P88" s="37">
        <v>3610</v>
      </c>
      <c r="Q88" s="36">
        <f>(P88-P86)/P86*100</f>
        <v>-42.396681027604913</v>
      </c>
      <c r="R88" s="39">
        <f>(P88-P72)/P72*100</f>
        <v>-37.812230835486652</v>
      </c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6.350000000000001" customHeight="1" x14ac:dyDescent="0.25">
      <c r="A89" s="1"/>
      <c r="B89" s="32" t="s">
        <v>91</v>
      </c>
      <c r="C89" s="56"/>
      <c r="D89" s="23">
        <v>0.1</v>
      </c>
      <c r="E89" s="31">
        <v>0.28000000000000003</v>
      </c>
      <c r="F89" s="34" t="s">
        <v>92</v>
      </c>
      <c r="G89" s="35">
        <v>4647469</v>
      </c>
      <c r="H89" s="36">
        <f>(G89-G88)/G88*100</f>
        <v>-30.507526470117664</v>
      </c>
      <c r="I89" s="36">
        <f>(G89-G73)/G73*100</f>
        <v>4.0235386861588349</v>
      </c>
      <c r="J89" s="37">
        <v>966837</v>
      </c>
      <c r="K89" s="36">
        <f>(J89-J88)/J88*100</f>
        <v>-14.988393563703509</v>
      </c>
      <c r="L89" s="36">
        <f>(J89-J73)/J73*100</f>
        <v>9.8803273099215811</v>
      </c>
      <c r="M89" s="35">
        <v>4677</v>
      </c>
      <c r="N89" s="36">
        <f>(M89-M88)/M88*100</f>
        <v>-27.901957761677199</v>
      </c>
      <c r="O89" s="36">
        <f>(M89-M73)/M73*100</f>
        <v>-14.901746724890829</v>
      </c>
      <c r="P89" s="37">
        <v>2750</v>
      </c>
      <c r="Q89" s="36">
        <f>(P89-P88)/P88*100</f>
        <v>-23.822714681440445</v>
      </c>
      <c r="R89" s="39">
        <f>(P89-P73)/P73*100</f>
        <v>-10.45262129599479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6.350000000000001" customHeight="1" x14ac:dyDescent="0.25">
      <c r="A90" s="1"/>
      <c r="B90" s="32" t="s">
        <v>93</v>
      </c>
      <c r="C90" s="56"/>
      <c r="D90" s="23">
        <v>0.1</v>
      </c>
      <c r="E90" s="31">
        <v>0.34</v>
      </c>
      <c r="F90" s="34" t="s">
        <v>94</v>
      </c>
      <c r="G90" s="35">
        <v>7931625</v>
      </c>
      <c r="H90" s="36">
        <f>(G90-G89)/G89*100</f>
        <v>70.665474046195897</v>
      </c>
      <c r="I90" s="36">
        <f>(G90-G74)/G74*100</f>
        <v>13.943185172894548</v>
      </c>
      <c r="J90" s="37">
        <v>1382228</v>
      </c>
      <c r="K90" s="36">
        <f>(J90-J89)/J89*100</f>
        <v>42.963912220984504</v>
      </c>
      <c r="L90" s="36">
        <f>(J90-J74)/J74*100</f>
        <v>10.803836611340689</v>
      </c>
      <c r="M90" s="35">
        <v>8177</v>
      </c>
      <c r="N90" s="36">
        <f>(M90-M89)/M89*100</f>
        <v>74.83429548856104</v>
      </c>
      <c r="O90" s="36">
        <f>(M90-M74)/M74*100</f>
        <v>1.4642015138354634</v>
      </c>
      <c r="P90" s="37">
        <v>4658</v>
      </c>
      <c r="Q90" s="36">
        <f>(P90-P89)/P89*100</f>
        <v>69.381818181818176</v>
      </c>
      <c r="R90" s="39">
        <f>(P90-P74)/P74*100</f>
        <v>13.030817762678963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5.25" customHeight="1" x14ac:dyDescent="0.25">
      <c r="A91" s="1"/>
      <c r="B91" s="32"/>
      <c r="C91" s="56"/>
      <c r="D91" s="23"/>
      <c r="E91" s="31"/>
      <c r="F91" s="34"/>
      <c r="G91" s="35"/>
      <c r="H91" s="36"/>
      <c r="I91" s="36"/>
      <c r="J91" s="37"/>
      <c r="K91" s="36"/>
      <c r="L91" s="36"/>
      <c r="M91" s="35"/>
      <c r="N91" s="36"/>
      <c r="O91" s="36"/>
      <c r="P91" s="37"/>
      <c r="Q91" s="36"/>
      <c r="R91" s="39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15" customHeight="1" x14ac:dyDescent="0.25">
      <c r="A92" s="1"/>
      <c r="B92" s="32" t="s">
        <v>95</v>
      </c>
      <c r="C92" s="56"/>
      <c r="D92" s="23">
        <v>0.12</v>
      </c>
      <c r="E92" s="31">
        <v>0.33</v>
      </c>
      <c r="F92" s="34" t="s">
        <v>96</v>
      </c>
      <c r="G92" s="35">
        <v>6046380</v>
      </c>
      <c r="H92" s="36">
        <f>(G92-G90)/G90*100</f>
        <v>-23.768710699257721</v>
      </c>
      <c r="I92" s="36">
        <f>(G92-G76)/G76*100</f>
        <v>-24.259898738115933</v>
      </c>
      <c r="J92" s="37">
        <v>1092826</v>
      </c>
      <c r="K92" s="36">
        <f>(J92-J90)/J90*100</f>
        <v>-20.937356210408122</v>
      </c>
      <c r="L92" s="36">
        <f>(J92-J76)/J76*100</f>
        <v>-14.843577108054445</v>
      </c>
      <c r="M92" s="35">
        <v>7224</v>
      </c>
      <c r="N92" s="36">
        <f>(M92-M90)/M90*100</f>
        <v>-11.654641066405773</v>
      </c>
      <c r="O92" s="36">
        <f>(M92-M76)/M76*100</f>
        <v>-26.941747572815533</v>
      </c>
      <c r="P92" s="37">
        <v>3635</v>
      </c>
      <c r="Q92" s="36">
        <f>(P92-P90)/P90*100</f>
        <v>-21.962215543151569</v>
      </c>
      <c r="R92" s="39">
        <f>(P92-P76)/P76*100</f>
        <v>-29.348882410106903</v>
      </c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6.350000000000001" customHeight="1" x14ac:dyDescent="0.25">
      <c r="A93" s="1"/>
      <c r="B93" s="32" t="s">
        <v>97</v>
      </c>
      <c r="C93" s="56"/>
      <c r="D93" s="23">
        <v>0.1</v>
      </c>
      <c r="E93" s="31">
        <v>0.31</v>
      </c>
      <c r="F93" s="34" t="s">
        <v>98</v>
      </c>
      <c r="G93" s="35">
        <v>4719582</v>
      </c>
      <c r="H93" s="36">
        <f>(G93-G92)/G92*100</f>
        <v>-21.943675389241164</v>
      </c>
      <c r="I93" s="36">
        <f>(G93-G77)/G77*100</f>
        <v>-32.214174495880854</v>
      </c>
      <c r="J93" s="37">
        <v>988406</v>
      </c>
      <c r="K93" s="36">
        <f>(J93-J92)/J92*100</f>
        <v>-9.5550435293450207</v>
      </c>
      <c r="L93" s="36">
        <f>(J93-J77)/J77*100</f>
        <v>-22.565840963236234</v>
      </c>
      <c r="M93" s="35">
        <v>4933</v>
      </c>
      <c r="N93" s="36">
        <f>(M93-M92)/M92*100</f>
        <v>-31.71373200442968</v>
      </c>
      <c r="O93" s="36">
        <f>(M93-M77)/M77*100</f>
        <v>-43.220534069981589</v>
      </c>
      <c r="P93" s="37">
        <v>3076</v>
      </c>
      <c r="Q93" s="36">
        <f>(P93-P92)/P92*100</f>
        <v>-15.378266850068774</v>
      </c>
      <c r="R93" s="39">
        <f>(P93-P77)/P77*100</f>
        <v>-37.134682199059881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6.350000000000001" customHeight="1" x14ac:dyDescent="0.25">
      <c r="A94" s="1"/>
      <c r="B94" s="32" t="s">
        <v>99</v>
      </c>
      <c r="C94" s="56"/>
      <c r="D94" s="23">
        <v>0.09</v>
      </c>
      <c r="E94" s="31">
        <v>0.4</v>
      </c>
      <c r="F94" s="34" t="s">
        <v>100</v>
      </c>
      <c r="G94" s="35">
        <v>7339044</v>
      </c>
      <c r="H94" s="36">
        <f>(G94-G93)/G93*100</f>
        <v>55.501991489924322</v>
      </c>
      <c r="I94" s="36">
        <f>(G94-G78)/G78*100</f>
        <v>48.920963599503018</v>
      </c>
      <c r="J94" s="37">
        <v>1242409</v>
      </c>
      <c r="K94" s="36">
        <f>(J94-J93)/J93*100</f>
        <v>25.698245457838176</v>
      </c>
      <c r="L94" s="36">
        <f>(J94-J78)/J78*100</f>
        <v>17.724719074506964</v>
      </c>
      <c r="M94" s="35">
        <v>6355</v>
      </c>
      <c r="N94" s="36">
        <f>(M94-M93)/M93*100</f>
        <v>28.826272045408473</v>
      </c>
      <c r="O94" s="36">
        <f>(M94-M78)/M78*100</f>
        <v>-4.1478129713423826</v>
      </c>
      <c r="P94" s="37">
        <v>4945</v>
      </c>
      <c r="Q94" s="36">
        <f>(P94-P93)/P93*100</f>
        <v>60.760728218465545</v>
      </c>
      <c r="R94" s="39">
        <f>(P94-P78)/P78*100</f>
        <v>31.341301460823374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4.5" customHeight="1" x14ac:dyDescent="0.25">
      <c r="A95" s="1"/>
      <c r="B95" s="32"/>
      <c r="C95" s="56"/>
      <c r="D95" s="23"/>
      <c r="E95" s="31"/>
      <c r="F95" s="34"/>
      <c r="G95" s="35"/>
      <c r="H95" s="36"/>
      <c r="I95" s="36"/>
      <c r="J95" s="37"/>
      <c r="K95" s="36"/>
      <c r="L95" s="36"/>
      <c r="M95" s="35"/>
      <c r="N95" s="36"/>
      <c r="O95" s="36"/>
      <c r="P95" s="37"/>
      <c r="Q95" s="36"/>
      <c r="R95" s="39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16.350000000000001" customHeight="1" x14ac:dyDescent="0.25">
      <c r="A96" s="1"/>
      <c r="B96" s="32" t="s">
        <v>101</v>
      </c>
      <c r="C96" s="56"/>
      <c r="D96" s="23">
        <v>0.08</v>
      </c>
      <c r="E96" s="31">
        <v>0.25</v>
      </c>
      <c r="F96" s="34" t="s">
        <v>102</v>
      </c>
      <c r="G96" s="35">
        <v>6544783</v>
      </c>
      <c r="H96" s="36">
        <f>(G96-G94)/G94*100</f>
        <v>-10.822404116939481</v>
      </c>
      <c r="I96" s="36">
        <f>(G96-G80)/G80*100</f>
        <v>-23.638536130787433</v>
      </c>
      <c r="J96" s="37">
        <v>1279987</v>
      </c>
      <c r="K96" s="36">
        <f>(J96-J94)/J94*100</f>
        <v>3.0246078384815309</v>
      </c>
      <c r="L96" s="36">
        <f>(J96-J80)/J80*100</f>
        <v>-12.457553451019846</v>
      </c>
      <c r="M96" s="35">
        <v>5147</v>
      </c>
      <c r="N96" s="36">
        <f>(M96-M94)/M94*100</f>
        <v>-19.008654602675058</v>
      </c>
      <c r="O96" s="36">
        <f>(M96-M80)/M80*100</f>
        <v>-45.798230834035387</v>
      </c>
      <c r="P96" s="37">
        <v>3160</v>
      </c>
      <c r="Q96" s="36">
        <f>(P96-P94)/P94*100</f>
        <v>-36.097067745197172</v>
      </c>
      <c r="R96" s="39">
        <f>(P96-P80)/P80*100</f>
        <v>-44.91894718493986</v>
      </c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6.350000000000001" customHeight="1" x14ac:dyDescent="0.25">
      <c r="A97" s="1"/>
      <c r="B97" s="68" t="s">
        <v>103</v>
      </c>
      <c r="C97" s="68"/>
      <c r="D97" s="23">
        <f>M97/G97*100</f>
        <v>9.7912833123082604E-2</v>
      </c>
      <c r="E97" s="31">
        <f>P97/J97*100</f>
        <v>0.31933278557843003</v>
      </c>
      <c r="F97" s="25">
        <f>17+20+22+20+20+21+23</f>
        <v>143</v>
      </c>
      <c r="G97" s="35">
        <f>G88+G89+G90+G92+G93+G94+G96</f>
        <v>43916613</v>
      </c>
      <c r="H97" s="54"/>
      <c r="I97" s="36">
        <f>(G97-G98)/G98*100</f>
        <v>-11.141746057313988</v>
      </c>
      <c r="J97" s="37">
        <f>J88+J89+J90+J92+J93+J94+J96</f>
        <v>8089993</v>
      </c>
      <c r="K97" s="54"/>
      <c r="L97" s="36">
        <f>(J97-J98)/J98*100</f>
        <v>-7.8217053751272445</v>
      </c>
      <c r="M97" s="35">
        <f>M88+M89+M90+M92+M93+M94+M96</f>
        <v>43000</v>
      </c>
      <c r="N97" s="54"/>
      <c r="O97" s="36">
        <f>(M97-M98)/M98*100</f>
        <v>-26.929155267048451</v>
      </c>
      <c r="P97" s="37">
        <f>P88+P89+P90+P92+P93+P94+P96</f>
        <v>25834</v>
      </c>
      <c r="Q97" s="54"/>
      <c r="R97" s="39">
        <f>(P97-P98)/P98*100</f>
        <v>-20.601161754310475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5" customHeight="1" thickBot="1" x14ac:dyDescent="0.3">
      <c r="A98" s="1"/>
      <c r="B98" s="69" t="s">
        <v>104</v>
      </c>
      <c r="C98" s="69"/>
      <c r="D98" s="57">
        <f>M98/G98*100</f>
        <v>0.11906750800124873</v>
      </c>
      <c r="E98" s="58">
        <f>P98/J98*100</f>
        <v>0.37073025554033051</v>
      </c>
      <c r="F98" s="70">
        <f>23+15+20+20+22+19+23</f>
        <v>142</v>
      </c>
      <c r="G98" s="71">
        <f>G72+G73+G74+G76+G77+G78+G80</f>
        <v>49423223</v>
      </c>
      <c r="H98" s="55"/>
      <c r="I98" s="59">
        <f>(G98-53275858)/53275858*100</f>
        <v>-7.2314837238285303</v>
      </c>
      <c r="J98" s="73">
        <f>J72+J73+J74+J76+J77+J78+J80</f>
        <v>8776462</v>
      </c>
      <c r="K98" s="72"/>
      <c r="L98" s="59">
        <f>(J98-9353473)/9353473*100</f>
        <v>-6.1689492234595642</v>
      </c>
      <c r="M98" s="71">
        <f>M72+M73+M74+M76+M77+M78+M80</f>
        <v>58847</v>
      </c>
      <c r="N98" s="55"/>
      <c r="O98" s="59">
        <f>(M98-78784)/78784*100</f>
        <v>-25.305899675060928</v>
      </c>
      <c r="P98" s="74">
        <f>P72+P73+P74+P76+P77+P78+P80</f>
        <v>32537</v>
      </c>
      <c r="Q98" s="55"/>
      <c r="R98" s="60">
        <f>(P98-44390)/44390*100</f>
        <v>-26.701959900878574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3.5" customHeight="1" x14ac:dyDescent="0.25">
      <c r="A99" s="1"/>
      <c r="B99" s="44"/>
      <c r="C99" s="44"/>
      <c r="D99" s="31"/>
      <c r="E99" s="31"/>
      <c r="F99" s="45"/>
      <c r="G99" s="46"/>
      <c r="H99" s="47"/>
      <c r="I99" s="47"/>
      <c r="J99" s="46"/>
      <c r="K99" s="47"/>
      <c r="L99" s="47"/>
      <c r="M99" s="46"/>
      <c r="N99" s="47"/>
      <c r="O99" s="47"/>
      <c r="P99" s="46"/>
      <c r="Q99" s="47"/>
      <c r="R99" s="4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13.5" customHeight="1" x14ac:dyDescent="0.25">
      <c r="A100" s="1"/>
      <c r="B100" s="48" t="s">
        <v>62</v>
      </c>
      <c r="C100" s="49" t="s">
        <v>63</v>
      </c>
      <c r="D100" s="50"/>
      <c r="E100" s="51"/>
      <c r="F100" s="51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3.5" customHeight="1" x14ac:dyDescent="0.25">
      <c r="A101" s="1"/>
      <c r="B101" s="48" t="s">
        <v>64</v>
      </c>
      <c r="C101" s="49" t="s">
        <v>65</v>
      </c>
      <c r="D101" s="50"/>
      <c r="E101" s="51"/>
      <c r="F101" s="51"/>
      <c r="G101" s="51"/>
      <c r="H101" s="51"/>
      <c r="I101" s="51"/>
      <c r="J101" s="53"/>
      <c r="K101" s="53"/>
      <c r="L101" s="53"/>
      <c r="M101" s="53"/>
      <c r="N101" s="53"/>
      <c r="O101" s="53"/>
      <c r="P101" s="53"/>
      <c r="Q101" s="53"/>
      <c r="R101" s="53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5.25" customHeight="1" x14ac:dyDescent="0.25">
      <c r="A102" s="1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3.5" customHeight="1" x14ac:dyDescent="0.25">
      <c r="A103" s="1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13.5" customHeight="1" x14ac:dyDescent="0.25">
      <c r="A104" s="1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ht="13.5" customHeight="1" x14ac:dyDescent="0.25">
      <c r="A105" s="1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1:49" ht="5.25" customHeight="1" x14ac:dyDescent="0.25">
      <c r="A106" s="1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3.5" customHeight="1" x14ac:dyDescent="0.25">
      <c r="A107" s="1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13.5" customHeight="1" x14ac:dyDescent="0.25">
      <c r="A108" s="1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3.5" customHeight="1" x14ac:dyDescent="0.25">
      <c r="A109" s="1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18" customHeight="1" x14ac:dyDescent="0.25"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5.75" customHeight="1" x14ac:dyDescent="0.25"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5.75" customHeight="1" x14ac:dyDescent="0.25"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9:49" ht="10.15" customHeight="1" x14ac:dyDescent="0.25"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9:49" ht="15.75" customHeight="1" x14ac:dyDescent="0.25"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7" spans="19:49" ht="7.15" customHeight="1" x14ac:dyDescent="0.25"/>
    <row r="118" spans="19:49" ht="15.75" customHeight="1" x14ac:dyDescent="0.25"/>
    <row r="119" spans="19:49" ht="17.649999999999999" customHeight="1" x14ac:dyDescent="0.25"/>
    <row r="120" spans="19:49" ht="17.100000000000001" customHeight="1" x14ac:dyDescent="0.25"/>
    <row r="121" spans="19:49" ht="7.7" customHeight="1" x14ac:dyDescent="0.25"/>
    <row r="122" spans="19:49" ht="17.100000000000001" customHeight="1" x14ac:dyDescent="0.25"/>
    <row r="123" spans="19:49" ht="17.100000000000001" customHeight="1" x14ac:dyDescent="0.25"/>
    <row r="124" spans="19:49" ht="17.100000000000001" customHeight="1" x14ac:dyDescent="0.25"/>
    <row r="125" spans="19:49" ht="8.65" customHeight="1" x14ac:dyDescent="0.25"/>
    <row r="126" spans="19:49" ht="14.25" customHeight="1" x14ac:dyDescent="0.25"/>
    <row r="127" spans="19:49" ht="16.5" customHeight="1" x14ac:dyDescent="0.25"/>
    <row r="128" spans="19:49" ht="12.75" customHeight="1" x14ac:dyDescent="0.25"/>
    <row r="129" ht="11.1" customHeight="1" x14ac:dyDescent="0.25"/>
    <row r="130" ht="10.7" customHeight="1" x14ac:dyDescent="0.25"/>
    <row r="131" ht="14.1" customHeight="1" x14ac:dyDescent="0.25"/>
  </sheetData>
  <mergeCells count="10">
    <mergeCell ref="B97:C97"/>
    <mergeCell ref="B98:C98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23611111111111099" right="0.23611111111111099" top="0.35416666666666702" bottom="0.35416666666666702" header="0.51180555555555496" footer="0.51180555555555496"/>
  <pageSetup paperSize="9" scale="7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CBC</cp:lastModifiedBy>
  <cp:revision>74</cp:revision>
  <cp:lastPrinted>2020-08-19T08:50:26Z</cp:lastPrinted>
  <dcterms:created xsi:type="dcterms:W3CDTF">1998-09-21T15:00:50Z</dcterms:created>
  <dcterms:modified xsi:type="dcterms:W3CDTF">2020-08-19T08:51:58Z</dcterms:modified>
  <dc:language>zh-TW</dc:language>
</cp:coreProperties>
</file>