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6" i="1" l="1"/>
  <c r="O96" i="1"/>
  <c r="L96" i="1"/>
  <c r="I96" i="1"/>
  <c r="P96" i="1" l="1"/>
  <c r="P95" i="1"/>
  <c r="M96" i="1"/>
  <c r="M95" i="1"/>
  <c r="J96" i="1"/>
  <c r="J95" i="1"/>
  <c r="G96" i="1"/>
  <c r="G95" i="1"/>
  <c r="F96" i="1"/>
  <c r="F95" i="1"/>
  <c r="R94" i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6" i="1" l="1"/>
  <c r="R88" i="1"/>
  <c r="D96" i="1" l="1"/>
  <c r="R95" i="1"/>
  <c r="O95" i="1"/>
  <c r="L95" i="1"/>
  <c r="I95" i="1"/>
  <c r="E95" i="1"/>
  <c r="D95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<sst xmlns="http://schemas.openxmlformats.org/spreadsheetml/2006/main" count="242" uniqueCount="103">
  <si>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</si>
  <si>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</si>
  <si>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</si>
  <si>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</si>
  <si>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</si>
  <si>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</si>
  <si>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</si>
  <si>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</si>
  <si>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</si>
  <si>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</si>
  <si>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</si>
  <si>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</si>
  <si>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</si>
  <si>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</si>
  <si>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</si>
  <si>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</si>
  <si>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</si>
  <si>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</si>
  <si>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</si>
  <si>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</si>
  <si>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</si>
  <si>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</si>
  <si>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</si>
  <si>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</si>
  <si>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</si>
  <si>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</si>
  <si>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</si>
  <si>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</si>
  <si>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</si>
  <si>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</si>
  <si>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</si>
  <si>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</si>
  <si>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</si>
  <si>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</si>
  <si>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</si>
  <si>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</si>
  <si>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</si>
  <si>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</si>
  <si>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</si>
  <si>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</si>
  <si>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</si>
  <si>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</si>
  <si>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</si>
  <si>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</si>
  <si>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</si>
  <si>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</si>
  <si>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</si>
  <si>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</si>
  <si>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</si>
  <si>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</si>
  <si>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</si>
  <si>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</si>
  <si>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</si>
  <si>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</si>
  <si>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</si>
  <si>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</si>
  <si>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</si>
  <si>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</si>
  <si>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</si>
  <si>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</si>
  <si>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</si>
  <si>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</si>
  <si>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</si>
  <si>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</si>
  <si>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</si>
  <si>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</si>
  <si>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</si>
  <si>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</si>
  <si>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</si>
  <si>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</si>
  <si>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</si>
  <si>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</si>
  <si>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</si>
  <si>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</si>
  <si>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</si>
  <si>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</si>
  <si>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</si>
  <si>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</si>
  <si>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</si>
  <si>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</si>
  <si>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</si>
  <si>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</si>
  <si>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</si>
  <si>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</si>
  <si>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</si>
  <si>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</si>
  <si>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</si>
  <si>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</si>
  <si>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</si>
  <si>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</si>
  <si>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</si>
  <si>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</si>
  <si>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</si>
  <si>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</si>
  <si>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</si>
  <si>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</si>
  <si>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</si>
  <si>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</si>
  <si>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</si>
  <si>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</si>
  <si>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</si>
  <si>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1-6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</si>
  <si>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1-6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</si>
</sst>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8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  <font>
      <sz val="11"/>
      <color theme="1"/>
      <name val="Times New Roman"/>
      <family val="1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9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177" fontId="16" fillId="0" borderId="8" xfId="0" applyNumberFormat="1" applyFont="1" applyBorder="1" applyAlignment="1">
      <alignment vertical="center"/>
    </xf>
    <xf numFmtId="177" fontId="16" fillId="0" borderId="27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78" fontId="16" fillId="0" borderId="21" xfId="0" applyNumberFormat="1" applyFont="1" applyBorder="1" applyAlignment="1">
      <alignment vertical="center"/>
    </xf>
    <xf numFmtId="177" fontId="16" fillId="0" borderId="10" xfId="0" applyNumberFormat="1" applyFont="1" applyBorder="1" applyAlignment="1">
      <alignment vertical="center"/>
    </xf>
    <xf numFmtId="177" fontId="17" fillId="0" borderId="31" xfId="0" applyNumberFormat="1" applyFont="1" applyBorder="1" applyAlignment="1">
      <alignment vertical="center"/>
    </xf>
    <xf numFmtId="177" fontId="16" fillId="0" borderId="31" xfId="0" applyNumberFormat="1" applyFont="1" applyBorder="1" applyAlignment="1">
      <alignment vertical="center"/>
    </xf>
    <xf numFmtId="178" fontId="16" fillId="0" borderId="2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9"/>
  <sheetViews>
    <sheetView showGridLines="0" tabSelected="1" topLeftCell="B1" zoomScale="118" zoomScaleNormal="118" workbookViewId="0">
      <selection activeCell="I99" sqref="I9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6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6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66" t="s">
        <v>101</v>
      </c>
      <c r="C95" s="66"/>
      <c r="D95" s="23">
        <f>M95/G95*100</f>
        <v>0.10128752057365133</v>
      </c>
      <c r="E95" s="31">
        <f>P95/J95*100</f>
        <v>0.33295124850110264</v>
      </c>
      <c r="F95" s="57">
        <f>17+20+22+20+20+21</f>
        <v>120</v>
      </c>
      <c r="G95" s="58">
        <f>G88+G89+G90+G92+G93+G94</f>
        <v>37371830</v>
      </c>
      <c r="H95" s="54"/>
      <c r="I95" s="61">
        <f>(G95-G96)/G96*100</f>
        <v>-8.5199338203382275</v>
      </c>
      <c r="J95" s="62">
        <f>J88+J89+J90+J92+J93+J94</f>
        <v>6810006</v>
      </c>
      <c r="K95" s="54"/>
      <c r="L95" s="61">
        <f>(J95-J96)/J96*100</f>
        <v>-6.8950002112292186</v>
      </c>
      <c r="M95" s="58">
        <f>M88+M89+M90+M92+M93+M94</f>
        <v>37853</v>
      </c>
      <c r="N95" s="54"/>
      <c r="O95" s="61">
        <f>(M95-M96)/M96*100</f>
        <v>-23.29841340601001</v>
      </c>
      <c r="P95" s="62">
        <f>P88+P89+P90+P92+P93+P94</f>
        <v>22674</v>
      </c>
      <c r="Q95" s="54"/>
      <c r="R95" s="65">
        <f>(P95-P96)/P96*100</f>
        <v>-15.395522388059701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5" customHeight="1" thickBot="1" x14ac:dyDescent="0.3">
      <c r="A96" s="1"/>
      <c r="B96" s="67" t="s">
        <v>102</v>
      </c>
      <c r="C96" s="67"/>
      <c r="D96" s="75">
        <f>M96/G96*100</f>
        <v>0.12080309543398031</v>
      </c>
      <c r="E96" s="76">
        <f>P96/J96*100</f>
        <v>0.36640408163209504</v>
      </c>
      <c r="F96" s="60">
        <f>23+15+20+20+22+19</f>
        <v>119</v>
      </c>
      <c r="G96" s="59">
        <f>G72+G73+G74+G76+G77+G78</f>
        <v>40852430</v>
      </c>
      <c r="H96" s="55"/>
      <c r="I96" s="77">
        <f>(G96-44160688)/44160688*100</f>
        <v>-7.4914095541265118</v>
      </c>
      <c r="J96" s="63">
        <f>J72+J73+J74+J76+J77+J78</f>
        <v>7314329</v>
      </c>
      <c r="K96" s="55"/>
      <c r="L96" s="77">
        <f>(J96-7805433)/7805433*100</f>
        <v>-6.2918226317489374</v>
      </c>
      <c r="M96" s="59">
        <f>M72+M73+M74+M76+M77+M78</f>
        <v>49351</v>
      </c>
      <c r="N96" s="55"/>
      <c r="O96" s="77">
        <f>(M96-65767)/65767*100</f>
        <v>-24.960846625207171</v>
      </c>
      <c r="P96" s="64">
        <f>P72+P73+P74+P76+P77+P78</f>
        <v>26800</v>
      </c>
      <c r="Q96" s="55"/>
      <c r="R96" s="78">
        <f>(P96-37486)/37486*100</f>
        <v>-28.506642479859146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B97" s="44"/>
      <c r="C97" s="44"/>
      <c r="D97" s="31"/>
      <c r="E97" s="31"/>
      <c r="F97" s="45"/>
      <c r="G97" s="46"/>
      <c r="H97" s="47"/>
      <c r="I97" s="47"/>
      <c r="J97" s="46"/>
      <c r="K97" s="47"/>
      <c r="L97" s="47"/>
      <c r="M97" s="46"/>
      <c r="N97" s="47"/>
      <c r="O97" s="47"/>
      <c r="P97" s="46"/>
      <c r="Q97" s="47"/>
      <c r="R97" s="4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B98" s="48" t="s">
        <v>62</v>
      </c>
      <c r="C98" s="49" t="s">
        <v>63</v>
      </c>
      <c r="D98" s="50"/>
      <c r="E98" s="51"/>
      <c r="F98" s="51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25">
      <c r="A99" s="1"/>
      <c r="B99" s="48" t="s">
        <v>64</v>
      </c>
      <c r="C99" s="49" t="s">
        <v>65</v>
      </c>
      <c r="D99" s="50"/>
      <c r="E99" s="51"/>
      <c r="F99" s="51"/>
      <c r="G99" s="51"/>
      <c r="H99" s="51"/>
      <c r="I99" s="51"/>
      <c r="J99" s="53"/>
      <c r="K99" s="53"/>
      <c r="L99" s="53"/>
      <c r="M99" s="53"/>
      <c r="N99" s="53"/>
      <c r="O99" s="53"/>
      <c r="P99" s="53"/>
      <c r="Q99" s="53"/>
      <c r="R99" s="53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5.2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3.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8" customHeight="1" x14ac:dyDescent="0.25"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5"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5.75" customHeight="1" x14ac:dyDescent="0.25"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0.15" customHeight="1" x14ac:dyDescent="0.25"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 x14ac:dyDescent="0.25"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5" ht="7.15" customHeight="1" x14ac:dyDescent="0.25"/>
    <row r="116" ht="15.75" customHeight="1" x14ac:dyDescent="0.25"/>
    <row r="117" ht="17.649999999999999" customHeight="1" x14ac:dyDescent="0.25"/>
    <row r="118" ht="17.100000000000001" customHeight="1" x14ac:dyDescent="0.25"/>
    <row r="119" ht="7.7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8.65" customHeight="1" x14ac:dyDescent="0.25"/>
    <row r="124" ht="14.25" customHeight="1" x14ac:dyDescent="0.25"/>
    <row r="125" ht="16.5" customHeight="1" x14ac:dyDescent="0.25"/>
    <row r="126" ht="12.75" customHeight="1" x14ac:dyDescent="0.25"/>
    <row r="127" ht="11.1" customHeight="1" x14ac:dyDescent="0.25"/>
    <row r="128" ht="10.7" customHeight="1" x14ac:dyDescent="0.25"/>
    <row r="129" ht="14.1" customHeight="1" x14ac:dyDescent="0.25"/>
  </sheetData>
  <mergeCells count="10">
    <mergeCell ref="B95:C95"/>
    <mergeCell ref="B96:C96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2020-07-17T02:46:03Z</cp:lastPrinted>
  <dcterms:created xsi:type="dcterms:W3CDTF">1998-09-21T15:00:50Z</dcterms:created>
  <dcterms:modified xsi:type="dcterms:W3CDTF">2020-07-17T02:49:59Z</dcterms:modified>
  <dc:language>zh-TW</dc:language>
</cp:coreProperties>
</file>