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李青萍-退票新聞稿\新聞稿及退票資料\"/>
    </mc:Choice>
  </mc:AlternateContent>
  <bookViews>
    <workbookView xWindow="0" yWindow="0" windowWidth="15360" windowHeight="819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96" i="1" l="1"/>
  <c r="O96" i="1"/>
  <c r="L96" i="1"/>
  <c r="I96" i="1"/>
  <c r="P96" i="1" l="1"/>
  <c r="P95" i="1"/>
  <c r="M96" i="1"/>
  <c r="M95" i="1"/>
  <c r="J96" i="1"/>
  <c r="J95" i="1"/>
  <c r="G96" i="1"/>
  <c r="G95" i="1"/>
  <c r="F96" i="1"/>
  <c r="F95" i="1"/>
  <c r="R94" i="1"/>
  <c r="Q94" i="1"/>
  <c r="O94" i="1"/>
  <c r="N94" i="1"/>
  <c r="L94" i="1"/>
  <c r="K94" i="1"/>
  <c r="I94" i="1"/>
  <c r="H94" i="1"/>
  <c r="R93" i="1" l="1"/>
  <c r="Q93" i="1"/>
  <c r="O93" i="1"/>
  <c r="N93" i="1"/>
  <c r="L93" i="1"/>
  <c r="K93" i="1"/>
  <c r="I93" i="1"/>
  <c r="H93" i="1"/>
  <c r="Q92" i="1" l="1"/>
  <c r="N92" i="1"/>
  <c r="K92" i="1"/>
  <c r="H92" i="1"/>
  <c r="R92" i="1"/>
  <c r="O92" i="1"/>
  <c r="L92" i="1"/>
  <c r="I92" i="1"/>
  <c r="R90" i="1" l="1"/>
  <c r="Q90" i="1"/>
  <c r="O90" i="1"/>
  <c r="N90" i="1"/>
  <c r="L90" i="1"/>
  <c r="K90" i="1"/>
  <c r="I90" i="1"/>
  <c r="H90" i="1"/>
  <c r="R89" i="1" l="1"/>
  <c r="Q89" i="1"/>
  <c r="O89" i="1"/>
  <c r="N89" i="1"/>
  <c r="L89" i="1"/>
  <c r="K89" i="1"/>
  <c r="I89" i="1"/>
  <c r="H89" i="1"/>
  <c r="E96" i="1" l="1"/>
  <c r="R88" i="1"/>
  <c r="D96" i="1" l="1"/>
  <c r="R95" i="1"/>
  <c r="O95" i="1"/>
  <c r="L95" i="1"/>
  <c r="I95" i="1"/>
  <c r="E95" i="1"/>
  <c r="D95" i="1"/>
  <c r="Q88" i="1"/>
  <c r="O88" i="1"/>
  <c r="N88" i="1"/>
  <c r="L88" i="1"/>
  <c r="K88" i="1"/>
  <c r="I88" i="1"/>
  <c r="H88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<sst xmlns="http://schemas.openxmlformats.org/spreadsheetml/2006/main" count="242" uniqueCount="103">
  <si>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</si>
  <si>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</si>
  <si>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</si>
  <si>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</si>
  <si>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</si>
  <si>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</si>
  <si>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</si>
  <si>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</si>
  <si>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</si>
  <si>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</si>
  <si>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</si>
  <si>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</si>
  <si>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</si>
  <si>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</si>
  <si>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</si>
  <si>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</si>
  <si>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</si>
  <si>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</si>
  <si>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</si>
  <si>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</si>
  <si>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</si>
  <si>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</si>
  <si>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</si>
  <si>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</si>
  <si>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</si>
  <si>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</si>
  <si>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</si>
  <si>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</si>
  <si>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</si>
  <si>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</si>
  <si>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</si>
  <si>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</si>
  <si>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</si>
  <si>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</si>
  <si>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</si>
  <si>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</si>
  <si>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</si>
  <si>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</si>
  <si>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</si>
  <si>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</si>
  <si>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</si>
  <si>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</si>
  <si>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</si>
  <si>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</si>
  <si>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</si>
  <si>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</si>
  <si>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</si>
  <si>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</si>
  <si>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</si>
  <si>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</si>
  <si>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</si>
  <si>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</si>
  <si>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</si>
  <si>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</si>
  <si>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</si>
  <si>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</si>
  <si>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</si>
  <si>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</si>
  <si>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</si>
  <si>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</si>
  <si>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</si>
  <si>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</si>
  <si>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</si>
  <si>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</si>
  <si>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</si>
  <si>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</si>
  <si>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</si>
  <si>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</si>
  <si>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</si>
  <si>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</si>
  <si>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</si>
  <si>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</si>
  <si>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</si>
  <si>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</si>
  <si>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</si>
  <si>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3" type="noConversion"/>
  </si>
  <si>
    <r>
      <t>107</t>
    </r>
    <r>
      <rPr>
        <sz val="11"/>
        <rFont val="標楷體"/>
        <family val="4"/>
        <charset val="136"/>
      </rPr>
      <t>年</t>
    </r>
    <phoneticPr fontId="13" type="noConversion"/>
  </si>
  <si>
    <r>
      <t>108</t>
    </r>
    <r>
      <rPr>
        <sz val="11"/>
        <rFont val="標楷體"/>
        <family val="4"/>
        <charset val="136"/>
      </rPr>
      <t>年</t>
    </r>
    <phoneticPr fontId="13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</si>
  <si>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3" type="noConversion"/>
  </si>
  <si>
    <r>
      <t>2</t>
    </r>
    <r>
      <rPr>
        <sz val="11"/>
        <rFont val="標楷體"/>
        <family val="4"/>
        <charset val="136"/>
      </rPr>
      <t>月</t>
    </r>
    <phoneticPr fontId="13" type="noConversion"/>
  </si>
  <si>
    <r>
      <t>3</t>
    </r>
    <r>
      <rPr>
        <sz val="11"/>
        <rFont val="標楷體"/>
        <family val="4"/>
        <charset val="136"/>
      </rPr>
      <t>月</t>
    </r>
    <phoneticPr fontId="13" type="noConversion"/>
  </si>
  <si>
    <r>
      <t>4</t>
    </r>
    <r>
      <rPr>
        <sz val="11"/>
        <rFont val="標楷體"/>
        <family val="4"/>
        <charset val="136"/>
      </rPr>
      <t>月</t>
    </r>
    <phoneticPr fontId="13" type="noConversion"/>
  </si>
  <si>
    <r>
      <t>5</t>
    </r>
    <r>
      <rPr>
        <sz val="11"/>
        <rFont val="標楷體"/>
        <family val="4"/>
        <charset val="136"/>
      </rPr>
      <t>月</t>
    </r>
    <phoneticPr fontId="13" type="noConversion"/>
  </si>
  <si>
    <r>
      <t>6</t>
    </r>
    <r>
      <rPr>
        <sz val="11"/>
        <rFont val="標楷體"/>
        <family val="4"/>
        <charset val="136"/>
      </rPr>
      <t>月</t>
    </r>
    <phoneticPr fontId="13" type="noConversion"/>
  </si>
  <si>
    <r>
      <t>7</t>
    </r>
    <r>
      <rPr>
        <sz val="11"/>
        <rFont val="標楷體"/>
        <family val="4"/>
        <charset val="136"/>
      </rPr>
      <t>月</t>
    </r>
    <phoneticPr fontId="13" type="noConversion"/>
  </si>
  <si>
    <r>
      <t>8</t>
    </r>
    <r>
      <rPr>
        <sz val="11"/>
        <rFont val="標楷體"/>
        <family val="4"/>
        <charset val="136"/>
      </rPr>
      <t>月</t>
    </r>
    <phoneticPr fontId="13" type="noConversion"/>
  </si>
  <si>
    <r>
      <t>9</t>
    </r>
    <r>
      <rPr>
        <sz val="11"/>
        <rFont val="標楷體"/>
        <family val="4"/>
        <charset val="136"/>
      </rPr>
      <t>月</t>
    </r>
    <phoneticPr fontId="13" type="noConversion"/>
  </si>
  <si>
    <r>
      <t>10</t>
    </r>
    <r>
      <rPr>
        <sz val="11"/>
        <rFont val="標楷體"/>
        <family val="4"/>
        <charset val="136"/>
      </rPr>
      <t>月</t>
    </r>
    <phoneticPr fontId="13" type="noConversion"/>
  </si>
  <si>
    <r>
      <t>11</t>
    </r>
    <r>
      <rPr>
        <sz val="11"/>
        <rFont val="標楷體"/>
        <family val="4"/>
        <charset val="136"/>
      </rPr>
      <t>月</t>
    </r>
    <phoneticPr fontId="13" type="noConversion"/>
  </si>
  <si>
    <r>
      <t>12</t>
    </r>
    <r>
      <rPr>
        <sz val="11"/>
        <rFont val="標楷體"/>
        <family val="4"/>
        <charset val="136"/>
      </rPr>
      <t>月</t>
    </r>
    <phoneticPr fontId="13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</si>
  <si>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3" type="noConversion"/>
  </si>
  <si>
    <r>
      <t>2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</si>
  <si>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</si>
  <si>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3</t>
    </r>
    <r>
      <rPr>
        <sz val="11"/>
        <rFont val="標楷體"/>
        <family val="4"/>
        <charset val="136"/>
      </rPr>
      <t>月</t>
    </r>
    <phoneticPr fontId="13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</si>
  <si>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</si>
  <si>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4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</si>
  <si>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</si>
  <si>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5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</si>
  <si>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</si>
  <si>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6</t>
    </r>
    <r>
      <rPr>
        <sz val="11"/>
        <rFont val="標楷體"/>
        <family val="4"/>
        <charset val="136"/>
      </rPr>
      <t>月</t>
    </r>
    <phoneticPr fontId="13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</si>
  <si>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</si>
  <si>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109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1-6</t>
    </r>
    <r>
      <rPr>
        <sz val="11"/>
        <color rgb="FF000000"/>
        <rFont val="標楷體"/>
        <family val="4"/>
        <charset val="136"/>
      </rPr>
      <t>月</t>
    </r>
    <phoneticPr fontId="13" type="noConversion"/>
  </si>
  <si>
    <r>
      <t>108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1-6</t>
    </r>
    <r>
      <rPr>
        <sz val="11"/>
        <color rgb="FF000000"/>
        <rFont val="標楷體"/>
        <family val="4"/>
        <charset val="136"/>
      </rPr>
      <t>月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</si>
</sst>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8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Times New Roman"/>
      <family val="1"/>
      <charset val="136"/>
    </font>
    <font>
      <sz val="11"/>
      <color rgb="FF000000"/>
      <name val="標楷體"/>
      <family val="4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color rgb="FF0070C0"/>
      <name val="微軟正黑體"/>
      <family val="2"/>
      <charset val="136"/>
    </font>
    <font>
      <sz val="11"/>
      <name val="Times New Roman"/>
      <family val="1"/>
    </font>
    <font>
      <sz val="11"/>
      <color theme="1"/>
      <name val="Times New Roman"/>
      <family val="1"/>
      <charset val="13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2" fillId="0" borderId="0" applyBorder="0" applyProtection="0"/>
  </cellStyleXfs>
  <cellXfs count="79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8" fontId="14" fillId="0" borderId="21" xfId="0" applyNumberFormat="1" applyFont="1" applyBorder="1" applyAlignment="1">
      <alignment vertical="center"/>
    </xf>
    <xf numFmtId="178" fontId="14" fillId="0" borderId="3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177" fontId="16" fillId="0" borderId="8" xfId="0" applyNumberFormat="1" applyFont="1" applyBorder="1" applyAlignment="1">
      <alignment vertical="center"/>
    </xf>
    <xf numFmtId="177" fontId="16" fillId="0" borderId="27" xfId="0" applyNumberFormat="1" applyFont="1" applyBorder="1" applyAlignment="1">
      <alignment vertical="center"/>
    </xf>
    <xf numFmtId="0" fontId="16" fillId="0" borderId="29" xfId="0" applyFont="1" applyBorder="1" applyAlignment="1">
      <alignment horizontal="center" vertical="center"/>
    </xf>
    <xf numFmtId="178" fontId="16" fillId="0" borderId="21" xfId="0" applyNumberFormat="1" applyFont="1" applyBorder="1" applyAlignment="1">
      <alignment vertical="center"/>
    </xf>
    <xf numFmtId="177" fontId="16" fillId="0" borderId="10" xfId="0" applyNumberFormat="1" applyFont="1" applyBorder="1" applyAlignment="1">
      <alignment vertical="center"/>
    </xf>
    <xf numFmtId="177" fontId="17" fillId="0" borderId="31" xfId="0" applyNumberFormat="1" applyFont="1" applyBorder="1" applyAlignment="1">
      <alignment vertical="center"/>
    </xf>
    <xf numFmtId="177" fontId="16" fillId="0" borderId="31" xfId="0" applyNumberFormat="1" applyFont="1" applyBorder="1" applyAlignment="1">
      <alignment vertical="center"/>
    </xf>
    <xf numFmtId="178" fontId="16" fillId="0" borderId="22" xfId="0" applyNumberFormat="1" applyFont="1" applyBorder="1" applyAlignment="1">
      <alignment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9"/>
  <sheetViews>
    <sheetView showGridLines="0" tabSelected="1" topLeftCell="B1" zoomScale="118" zoomScaleNormal="118" workbookViewId="0">
      <selection activeCell="I99" sqref="I99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9" t="s">
        <v>2</v>
      </c>
      <c r="E3" s="69"/>
      <c r="F3" s="5" t="s">
        <v>3</v>
      </c>
      <c r="G3" s="69" t="s">
        <v>4</v>
      </c>
      <c r="H3" s="69"/>
      <c r="I3" s="69"/>
      <c r="J3" s="69"/>
      <c r="K3" s="69"/>
      <c r="L3" s="69"/>
      <c r="M3" s="70" t="s">
        <v>5</v>
      </c>
      <c r="N3" s="70"/>
      <c r="O3" s="70"/>
      <c r="P3" s="70"/>
      <c r="Q3" s="70"/>
      <c r="R3" s="70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71" t="s">
        <v>11</v>
      </c>
      <c r="I4" s="71"/>
      <c r="J4" s="12" t="s">
        <v>12</v>
      </c>
      <c r="K4" s="72" t="s">
        <v>11</v>
      </c>
      <c r="L4" s="72"/>
      <c r="M4" s="10" t="s">
        <v>10</v>
      </c>
      <c r="N4" s="73" t="s">
        <v>11</v>
      </c>
      <c r="O4" s="73"/>
      <c r="P4" s="12" t="s">
        <v>12</v>
      </c>
      <c r="Q4" s="74" t="s">
        <v>11</v>
      </c>
      <c r="R4" s="74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76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77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16</v>
      </c>
      <c r="I70" s="36">
        <v>-5.54</v>
      </c>
      <c r="J70" s="37">
        <v>14935624</v>
      </c>
      <c r="K70" s="27" t="s">
        <v>16</v>
      </c>
      <c r="L70" s="38">
        <v>-6.17</v>
      </c>
      <c r="M70" s="35">
        <v>98957</v>
      </c>
      <c r="N70" s="27" t="s">
        <v>16</v>
      </c>
      <c r="O70" s="36">
        <v>-21</v>
      </c>
      <c r="P70" s="37">
        <v>57368</v>
      </c>
      <c r="Q70" s="27" t="s">
        <v>16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.6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customHeight="1" x14ac:dyDescent="0.25">
      <c r="A72" s="1"/>
      <c r="B72" s="32" t="s">
        <v>78</v>
      </c>
      <c r="C72" s="33"/>
      <c r="D72" s="23">
        <v>0.11</v>
      </c>
      <c r="E72" s="31">
        <v>0.37</v>
      </c>
      <c r="F72" s="34" t="s">
        <v>66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customHeight="1" x14ac:dyDescent="0.25">
      <c r="A73" s="1"/>
      <c r="B73" s="32" t="s">
        <v>79</v>
      </c>
      <c r="C73" s="33" t="s">
        <v>31</v>
      </c>
      <c r="D73" s="23">
        <v>0.12</v>
      </c>
      <c r="E73" s="31">
        <v>0.35</v>
      </c>
      <c r="F73" s="34" t="s">
        <v>67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customHeight="1" x14ac:dyDescent="0.25">
      <c r="A74" s="1"/>
      <c r="B74" s="32" t="s">
        <v>80</v>
      </c>
      <c r="C74" s="33"/>
      <c r="D74" s="23">
        <v>0.12</v>
      </c>
      <c r="E74" s="31">
        <v>0.33</v>
      </c>
      <c r="F74" s="34" t="s">
        <v>68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customHeight="1" x14ac:dyDescent="0.25">
      <c r="A76" s="1"/>
      <c r="B76" s="32" t="s">
        <v>81</v>
      </c>
      <c r="C76" s="33"/>
      <c r="D76" s="23">
        <v>0.12</v>
      </c>
      <c r="E76" s="31">
        <v>0.4</v>
      </c>
      <c r="F76" s="34" t="s">
        <v>69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customHeight="1" x14ac:dyDescent="0.25">
      <c r="A77" s="1"/>
      <c r="B77" s="32" t="s">
        <v>82</v>
      </c>
      <c r="C77" s="33"/>
      <c r="D77" s="23">
        <v>0.12</v>
      </c>
      <c r="E77" s="31">
        <v>0.38</v>
      </c>
      <c r="F77" s="34" t="s">
        <v>70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customHeight="1" x14ac:dyDescent="0.25">
      <c r="A78" s="1"/>
      <c r="B78" s="32" t="s">
        <v>83</v>
      </c>
      <c r="C78" s="33"/>
      <c r="D78" s="23">
        <v>0.13</v>
      </c>
      <c r="E78" s="31">
        <v>0.36</v>
      </c>
      <c r="F78" s="34" t="s">
        <v>71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customHeight="1" x14ac:dyDescent="0.25">
      <c r="A80" s="1"/>
      <c r="B80" s="32" t="s">
        <v>84</v>
      </c>
      <c r="C80" s="33"/>
      <c r="D80" s="23">
        <v>0.11</v>
      </c>
      <c r="E80" s="31">
        <v>0.39</v>
      </c>
      <c r="F80" s="34" t="s">
        <v>66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customHeight="1" x14ac:dyDescent="0.25">
      <c r="A81" s="1"/>
      <c r="B81" s="32" t="s">
        <v>85</v>
      </c>
      <c r="C81" s="33"/>
      <c r="D81" s="23">
        <v>0.12</v>
      </c>
      <c r="E81" s="31">
        <v>0.36</v>
      </c>
      <c r="F81" s="34" t="s">
        <v>72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customHeight="1" x14ac:dyDescent="0.25">
      <c r="A82" s="1"/>
      <c r="B82" s="32" t="s">
        <v>86</v>
      </c>
      <c r="C82" s="33"/>
      <c r="D82" s="23">
        <v>0.1</v>
      </c>
      <c r="E82" s="31">
        <v>0.34</v>
      </c>
      <c r="F82" s="34" t="s">
        <v>73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customHeight="1" x14ac:dyDescent="0.25">
      <c r="A84" s="1"/>
      <c r="B84" s="32" t="s">
        <v>87</v>
      </c>
      <c r="C84" s="33"/>
      <c r="D84" s="23">
        <v>0.13</v>
      </c>
      <c r="E84" s="31">
        <v>0.5</v>
      </c>
      <c r="F84" s="34" t="s">
        <v>70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customHeight="1" x14ac:dyDescent="0.25">
      <c r="A85" s="1"/>
      <c r="B85" s="32" t="s">
        <v>88</v>
      </c>
      <c r="C85" s="33"/>
      <c r="D85" s="23">
        <v>0.12</v>
      </c>
      <c r="E85" s="31">
        <v>0.36</v>
      </c>
      <c r="F85" s="34" t="s">
        <v>72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customHeight="1" x14ac:dyDescent="0.25">
      <c r="A86" s="1"/>
      <c r="B86" s="32" t="s">
        <v>89</v>
      </c>
      <c r="C86" s="33"/>
      <c r="D86" s="23">
        <v>0.11</v>
      </c>
      <c r="E86" s="31">
        <v>0.45</v>
      </c>
      <c r="F86" s="34" t="s">
        <v>74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7.5" customHeight="1" x14ac:dyDescent="0.25">
      <c r="A87" s="1"/>
      <c r="B87" s="32"/>
      <c r="C87" s="33"/>
      <c r="D87" s="23"/>
      <c r="E87" s="31"/>
      <c r="F87" s="42"/>
      <c r="G87" s="35"/>
      <c r="H87" s="36"/>
      <c r="I87" s="36"/>
      <c r="J87" s="37"/>
      <c r="K87" s="36"/>
      <c r="L87" s="36"/>
      <c r="M87" s="35"/>
      <c r="N87" s="36"/>
      <c r="O87" s="36"/>
      <c r="P87" s="37"/>
      <c r="Q87" s="36"/>
      <c r="R87" s="43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6.350000000000001" customHeight="1" x14ac:dyDescent="0.25">
      <c r="A88" s="1"/>
      <c r="B88" s="32" t="s">
        <v>75</v>
      </c>
      <c r="C88" s="56" t="s">
        <v>31</v>
      </c>
      <c r="D88" s="23">
        <v>0.1</v>
      </c>
      <c r="E88" s="31">
        <v>0.32</v>
      </c>
      <c r="F88" s="34" t="s">
        <v>90</v>
      </c>
      <c r="G88" s="35">
        <v>6687730</v>
      </c>
      <c r="H88" s="36">
        <f>(G88-G86)/G86*100</f>
        <v>-19.865438478244592</v>
      </c>
      <c r="I88" s="36">
        <f>(G88-G72)/G72*100</f>
        <v>-29.971303619848616</v>
      </c>
      <c r="J88" s="37">
        <v>1137300</v>
      </c>
      <c r="K88" s="36">
        <f>(J88-J86)/J86*100</f>
        <v>-19.081543861246868</v>
      </c>
      <c r="L88" s="36">
        <f>(J88-J72)/J72*100</f>
        <v>-27.646228035575689</v>
      </c>
      <c r="M88" s="35">
        <v>6487</v>
      </c>
      <c r="N88" s="36">
        <f>(M88-M86)/M86*100</f>
        <v>-31.113942869278965</v>
      </c>
      <c r="O88" s="36">
        <f>(M88-M72)/M72*100</f>
        <v>-38.744098205854584</v>
      </c>
      <c r="P88" s="37">
        <v>3610</v>
      </c>
      <c r="Q88" s="36">
        <f>(P88-P86)/P86*100</f>
        <v>-42.396681027604913</v>
      </c>
      <c r="R88" s="39">
        <f>(P88-P72)/P72*100</f>
        <v>-37.812230835486652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91</v>
      </c>
      <c r="C89" s="56"/>
      <c r="D89" s="23">
        <v>0.1</v>
      </c>
      <c r="E89" s="31">
        <v>0.28000000000000003</v>
      </c>
      <c r="F89" s="34" t="s">
        <v>92</v>
      </c>
      <c r="G89" s="35">
        <v>4647469</v>
      </c>
      <c r="H89" s="36">
        <f>(G89-G88)/G88*100</f>
        <v>-30.507526470117664</v>
      </c>
      <c r="I89" s="36">
        <f>(G89-G73)/G73*100</f>
        <v>4.0235386861588349</v>
      </c>
      <c r="J89" s="37">
        <v>966837</v>
      </c>
      <c r="K89" s="36">
        <f>(J89-J88)/J88*100</f>
        <v>-14.988393563703509</v>
      </c>
      <c r="L89" s="36">
        <f>(J89-J73)/J73*100</f>
        <v>9.8803273099215811</v>
      </c>
      <c r="M89" s="35">
        <v>4677</v>
      </c>
      <c r="N89" s="36">
        <f>(M89-M88)/M88*100</f>
        <v>-27.901957761677199</v>
      </c>
      <c r="O89" s="36">
        <f>(M89-M73)/M73*100</f>
        <v>-14.901746724890829</v>
      </c>
      <c r="P89" s="37">
        <v>2750</v>
      </c>
      <c r="Q89" s="36">
        <f>(P89-P88)/P88*100</f>
        <v>-23.822714681440445</v>
      </c>
      <c r="R89" s="39">
        <f>(P89-P73)/P73*100</f>
        <v>-10.45262129599479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x14ac:dyDescent="0.25">
      <c r="A90" s="1"/>
      <c r="B90" s="32" t="s">
        <v>93</v>
      </c>
      <c r="C90" s="56"/>
      <c r="D90" s="23">
        <v>0.1</v>
      </c>
      <c r="E90" s="31">
        <v>0.34</v>
      </c>
      <c r="F90" s="34" t="s">
        <v>94</v>
      </c>
      <c r="G90" s="35">
        <v>7931625</v>
      </c>
      <c r="H90" s="36">
        <f>(G90-G89)/G89*100</f>
        <v>70.665474046195897</v>
      </c>
      <c r="I90" s="36">
        <f>(G90-G74)/G74*100</f>
        <v>13.943185172894548</v>
      </c>
      <c r="J90" s="37">
        <v>1382228</v>
      </c>
      <c r="K90" s="36">
        <f>(J90-J89)/J89*100</f>
        <v>42.963912220984504</v>
      </c>
      <c r="L90" s="36">
        <f>(J90-J74)/J74*100</f>
        <v>10.803836611340689</v>
      </c>
      <c r="M90" s="35">
        <v>8177</v>
      </c>
      <c r="N90" s="36">
        <f>(M90-M89)/M89*100</f>
        <v>74.83429548856104</v>
      </c>
      <c r="O90" s="36">
        <f>(M90-M74)/M74*100</f>
        <v>1.4642015138354634</v>
      </c>
      <c r="P90" s="37">
        <v>4658</v>
      </c>
      <c r="Q90" s="36">
        <f>(P90-P89)/P89*100</f>
        <v>69.381818181818176</v>
      </c>
      <c r="R90" s="39">
        <f>(P90-P74)/P74*100</f>
        <v>13.030817762678963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5.25" customHeight="1" x14ac:dyDescent="0.25">
      <c r="A91" s="1"/>
      <c r="B91" s="32"/>
      <c r="C91" s="56"/>
      <c r="D91" s="23"/>
      <c r="E91" s="31"/>
      <c r="F91" s="34"/>
      <c r="G91" s="35"/>
      <c r="H91" s="36"/>
      <c r="I91" s="36"/>
      <c r="J91" s="37"/>
      <c r="K91" s="36"/>
      <c r="L91" s="36"/>
      <c r="M91" s="35"/>
      <c r="N91" s="36"/>
      <c r="O91" s="36"/>
      <c r="P91" s="37"/>
      <c r="Q91" s="36"/>
      <c r="R91" s="39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5" customHeight="1" x14ac:dyDescent="0.25">
      <c r="A92" s="1"/>
      <c r="B92" s="32" t="s">
        <v>95</v>
      </c>
      <c r="C92" s="56"/>
      <c r="D92" s="23">
        <v>0.12</v>
      </c>
      <c r="E92" s="31">
        <v>0.33</v>
      </c>
      <c r="F92" s="34" t="s">
        <v>96</v>
      </c>
      <c r="G92" s="35">
        <v>6046380</v>
      </c>
      <c r="H92" s="36">
        <f>(G92-G90)/G90*100</f>
        <v>-23.768710699257721</v>
      </c>
      <c r="I92" s="36">
        <f>(G92-G76)/G76*100</f>
        <v>-24.259898738115933</v>
      </c>
      <c r="J92" s="37">
        <v>1092826</v>
      </c>
      <c r="K92" s="36">
        <f>(J92-J90)/J90*100</f>
        <v>-20.937356210408122</v>
      </c>
      <c r="L92" s="36">
        <f>(J92-J76)/J76*100</f>
        <v>-14.843577108054445</v>
      </c>
      <c r="M92" s="35">
        <v>7224</v>
      </c>
      <c r="N92" s="36">
        <f>(M92-M90)/M90*100</f>
        <v>-11.654641066405773</v>
      </c>
      <c r="O92" s="36">
        <f>(M92-M76)/M76*100</f>
        <v>-26.941747572815533</v>
      </c>
      <c r="P92" s="37">
        <v>3635</v>
      </c>
      <c r="Q92" s="36">
        <f>(P92-P90)/P90*100</f>
        <v>-21.962215543151569</v>
      </c>
      <c r="R92" s="39">
        <f>(P92-P76)/P76*100</f>
        <v>-29.348882410106903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6.350000000000001" customHeight="1" x14ac:dyDescent="0.25">
      <c r="A93" s="1"/>
      <c r="B93" s="32" t="s">
        <v>97</v>
      </c>
      <c r="C93" s="56"/>
      <c r="D93" s="23">
        <v>0.1</v>
      </c>
      <c r="E93" s="31">
        <v>0.31</v>
      </c>
      <c r="F93" s="34" t="s">
        <v>98</v>
      </c>
      <c r="G93" s="35">
        <v>4719582</v>
      </c>
      <c r="H93" s="36">
        <f>(G93-G92)/G92*100</f>
        <v>-21.943675389241164</v>
      </c>
      <c r="I93" s="36">
        <f>(G93-G77)/G77*100</f>
        <v>-32.214174495880854</v>
      </c>
      <c r="J93" s="37">
        <v>988406</v>
      </c>
      <c r="K93" s="36">
        <f>(J93-J92)/J92*100</f>
        <v>-9.5550435293450207</v>
      </c>
      <c r="L93" s="36">
        <f>(J93-J77)/J77*100</f>
        <v>-22.565840963236234</v>
      </c>
      <c r="M93" s="35">
        <v>4933</v>
      </c>
      <c r="N93" s="36">
        <f>(M93-M92)/M92*100</f>
        <v>-31.71373200442968</v>
      </c>
      <c r="O93" s="36">
        <f>(M93-M77)/M77*100</f>
        <v>-43.220534069981589</v>
      </c>
      <c r="P93" s="37">
        <v>3076</v>
      </c>
      <c r="Q93" s="36">
        <f>(P93-P92)/P92*100</f>
        <v>-15.378266850068774</v>
      </c>
      <c r="R93" s="39">
        <f>(P93-P77)/P77*100</f>
        <v>-37.134682199059881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6.350000000000001" customHeight="1" x14ac:dyDescent="0.25">
      <c r="A94" s="1"/>
      <c r="B94" s="32" t="s">
        <v>99</v>
      </c>
      <c r="C94" s="56"/>
      <c r="D94" s="23">
        <v>0.09</v>
      </c>
      <c r="E94" s="31">
        <v>0.4</v>
      </c>
      <c r="F94" s="34" t="s">
        <v>100</v>
      </c>
      <c r="G94" s="35">
        <v>7339044</v>
      </c>
      <c r="H94" s="36">
        <f>(G94-G93)/G93*100</f>
        <v>55.501991489924322</v>
      </c>
      <c r="I94" s="36">
        <f>(G94-G78)/G78*100</f>
        <v>48.920963599503018</v>
      </c>
      <c r="J94" s="37">
        <v>1242409</v>
      </c>
      <c r="K94" s="36">
        <f>(J94-J93)/J93*100</f>
        <v>25.698245457838176</v>
      </c>
      <c r="L94" s="36">
        <f>(J94-J78)/J78*100</f>
        <v>17.724719074506964</v>
      </c>
      <c r="M94" s="35">
        <v>6355</v>
      </c>
      <c r="N94" s="36">
        <f>(M94-M93)/M93*100</f>
        <v>28.826272045408473</v>
      </c>
      <c r="O94" s="36">
        <f>(M94-M78)/M78*100</f>
        <v>-4.1478129713423826</v>
      </c>
      <c r="P94" s="37">
        <v>4945</v>
      </c>
      <c r="Q94" s="36">
        <f>(P94-P93)/P93*100</f>
        <v>60.760728218465545</v>
      </c>
      <c r="R94" s="39">
        <f>(P94-P78)/P78*100</f>
        <v>31.341301460823374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6.350000000000001" customHeight="1" x14ac:dyDescent="0.25">
      <c r="A95" s="1"/>
      <c r="B95" s="66" t="s">
        <v>101</v>
      </c>
      <c r="C95" s="66"/>
      <c r="D95" s="23">
        <f>M95/G95*100</f>
        <v>0.10128752057365133</v>
      </c>
      <c r="E95" s="31">
        <f>P95/J95*100</f>
        <v>0.33295124850110264</v>
      </c>
      <c r="F95" s="57">
        <f>17+20+22+20+20+21</f>
        <v>120</v>
      </c>
      <c r="G95" s="58">
        <f>G88+G89+G90+G92+G93+G94</f>
        <v>37371830</v>
      </c>
      <c r="H95" s="54"/>
      <c r="I95" s="61">
        <f>(G95-G96)/G96*100</f>
        <v>-8.5199338203382275</v>
      </c>
      <c r="J95" s="62">
        <f>J88+J89+J90+J92+J93+J94</f>
        <v>6810006</v>
      </c>
      <c r="K95" s="54"/>
      <c r="L95" s="61">
        <f>(J95-J96)/J96*100</f>
        <v>-6.8950002112292186</v>
      </c>
      <c r="M95" s="58">
        <f>M88+M89+M90+M92+M93+M94</f>
        <v>37853</v>
      </c>
      <c r="N95" s="54"/>
      <c r="O95" s="61">
        <f>(M95-M96)/M96*100</f>
        <v>-23.29841340601001</v>
      </c>
      <c r="P95" s="62">
        <f>P88+P89+P90+P92+P93+P94</f>
        <v>22674</v>
      </c>
      <c r="Q95" s="54"/>
      <c r="R95" s="65">
        <f>(P95-P96)/P96*100</f>
        <v>-15.395522388059701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15" customHeight="1" thickBot="1" x14ac:dyDescent="0.3">
      <c r="A96" s="1"/>
      <c r="B96" s="67" t="s">
        <v>102</v>
      </c>
      <c r="C96" s="67"/>
      <c r="D96" s="75">
        <f>M96/G96*100</f>
        <v>0.12080309543398031</v>
      </c>
      <c r="E96" s="76">
        <f>P96/J96*100</f>
        <v>0.36640408163209504</v>
      </c>
      <c r="F96" s="60">
        <f>23+15+20+20+22+19</f>
        <v>119</v>
      </c>
      <c r="G96" s="59">
        <f>G72+G73+G74+G76+G77+G78</f>
        <v>40852430</v>
      </c>
      <c r="H96" s="55"/>
      <c r="I96" s="77">
        <f>(G96-44160688)/44160688*100</f>
        <v>-7.4914095541265118</v>
      </c>
      <c r="J96" s="63">
        <f>J72+J73+J74+J76+J77+J78</f>
        <v>7314329</v>
      </c>
      <c r="K96" s="55"/>
      <c r="L96" s="77">
        <f>(J96-7805433)/7805433*100</f>
        <v>-6.2918226317489374</v>
      </c>
      <c r="M96" s="59">
        <f>M72+M73+M74+M76+M77+M78</f>
        <v>49351</v>
      </c>
      <c r="N96" s="55"/>
      <c r="O96" s="77">
        <f>(M96-65767)/65767*100</f>
        <v>-24.960846625207171</v>
      </c>
      <c r="P96" s="64">
        <f>P72+P73+P74+P76+P77+P78</f>
        <v>26800</v>
      </c>
      <c r="Q96" s="55"/>
      <c r="R96" s="78">
        <f>(P96-37486)/37486*100</f>
        <v>-28.506642479859146</v>
      </c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3.5" customHeight="1" x14ac:dyDescent="0.25">
      <c r="A97" s="1"/>
      <c r="B97" s="44"/>
      <c r="C97" s="44"/>
      <c r="D97" s="31"/>
      <c r="E97" s="31"/>
      <c r="F97" s="45"/>
      <c r="G97" s="46"/>
      <c r="H97" s="47"/>
      <c r="I97" s="47"/>
      <c r="J97" s="46"/>
      <c r="K97" s="47"/>
      <c r="L97" s="47"/>
      <c r="M97" s="46"/>
      <c r="N97" s="47"/>
      <c r="O97" s="47"/>
      <c r="P97" s="46"/>
      <c r="Q97" s="47"/>
      <c r="R97" s="4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3.5" customHeight="1" x14ac:dyDescent="0.25">
      <c r="A98" s="1"/>
      <c r="B98" s="48" t="s">
        <v>62</v>
      </c>
      <c r="C98" s="49" t="s">
        <v>63</v>
      </c>
      <c r="D98" s="50"/>
      <c r="E98" s="51"/>
      <c r="F98" s="51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3.5" customHeight="1" x14ac:dyDescent="0.25">
      <c r="A99" s="1"/>
      <c r="B99" s="48" t="s">
        <v>64</v>
      </c>
      <c r="C99" s="49" t="s">
        <v>65</v>
      </c>
      <c r="D99" s="50"/>
      <c r="E99" s="51"/>
      <c r="F99" s="51"/>
      <c r="G99" s="51"/>
      <c r="H99" s="51"/>
      <c r="I99" s="51"/>
      <c r="J99" s="53"/>
      <c r="K99" s="53"/>
      <c r="L99" s="53"/>
      <c r="M99" s="53"/>
      <c r="N99" s="53"/>
      <c r="O99" s="53"/>
      <c r="P99" s="53"/>
      <c r="Q99" s="53"/>
      <c r="R99" s="53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5.25" customHeight="1" x14ac:dyDescent="0.25">
      <c r="A100" s="1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3.5" customHeight="1" x14ac:dyDescent="0.25">
      <c r="A101" s="1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3.5" customHeight="1" x14ac:dyDescent="0.25">
      <c r="A102" s="1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3.5" customHeight="1" x14ac:dyDescent="0.25">
      <c r="A103" s="1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5.25" customHeight="1" x14ac:dyDescent="0.25">
      <c r="A104" s="1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3.5" customHeight="1" x14ac:dyDescent="0.25">
      <c r="A105" s="1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3.5" customHeight="1" x14ac:dyDescent="0.25">
      <c r="A106" s="1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3.5" customHeight="1" x14ac:dyDescent="0.25">
      <c r="A107" s="1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8" customHeight="1" x14ac:dyDescent="0.25"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5.75" customHeight="1" x14ac:dyDescent="0.25"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5.75" customHeight="1" x14ac:dyDescent="0.25"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0.15" customHeight="1" x14ac:dyDescent="0.25"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5.75" customHeight="1" x14ac:dyDescent="0.25"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5" ht="7.15" customHeight="1" x14ac:dyDescent="0.25"/>
    <row r="116" ht="15.75" customHeight="1" x14ac:dyDescent="0.25"/>
    <row r="117" ht="17.649999999999999" customHeight="1" x14ac:dyDescent="0.25"/>
    <row r="118" ht="17.100000000000001" customHeight="1" x14ac:dyDescent="0.25"/>
    <row r="119" ht="7.7" customHeight="1" x14ac:dyDescent="0.25"/>
    <row r="120" ht="17.100000000000001" customHeight="1" x14ac:dyDescent="0.25"/>
    <row r="121" ht="17.100000000000001" customHeight="1" x14ac:dyDescent="0.25"/>
    <row r="122" ht="17.100000000000001" customHeight="1" x14ac:dyDescent="0.25"/>
    <row r="123" ht="8.65" customHeight="1" x14ac:dyDescent="0.25"/>
    <row r="124" ht="14.25" customHeight="1" x14ac:dyDescent="0.25"/>
    <row r="125" ht="16.5" customHeight="1" x14ac:dyDescent="0.25"/>
    <row r="126" ht="12.75" customHeight="1" x14ac:dyDescent="0.25"/>
    <row r="127" ht="11.1" customHeight="1" x14ac:dyDescent="0.25"/>
    <row r="128" ht="10.7" customHeight="1" x14ac:dyDescent="0.25"/>
    <row r="129" ht="14.1" customHeight="1" x14ac:dyDescent="0.25"/>
  </sheetData>
  <mergeCells count="10">
    <mergeCell ref="B95:C95"/>
    <mergeCell ref="B96:C96"/>
    <mergeCell ref="B1:R1"/>
    <mergeCell ref="D3:E3"/>
    <mergeCell ref="G3:L3"/>
    <mergeCell ref="M3:R3"/>
    <mergeCell ref="H4:I4"/>
    <mergeCell ref="K4:L4"/>
    <mergeCell ref="N4:O4"/>
    <mergeCell ref="Q4:R4"/>
  </mergeCells>
  <phoneticPr fontId="13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CBC</cp:lastModifiedBy>
  <cp:revision>74</cp:revision>
  <cp:lastPrinted>2020-07-17T02:46:03Z</cp:lastPrinted>
  <dcterms:created xsi:type="dcterms:W3CDTF">1998-09-21T15:00:50Z</dcterms:created>
  <dcterms:modified xsi:type="dcterms:W3CDTF">2020-07-17T02:49:59Z</dcterms:modified>
  <dc:language>zh-TW</dc:language>
</cp:coreProperties>
</file>