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5" i="1" l="1"/>
  <c r="O95" i="1"/>
  <c r="L95" i="1"/>
  <c r="I95" i="1"/>
  <c r="P95" i="1" l="1"/>
  <c r="P94" i="1"/>
  <c r="M95" i="1"/>
  <c r="M94" i="1"/>
  <c r="J95" i="1"/>
  <c r="J94" i="1"/>
  <c r="G95" i="1"/>
  <c r="G94" i="1"/>
  <c r="F95" i="1"/>
  <c r="F94" i="1"/>
  <c r="R93" i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95" i="1" l="1"/>
  <c r="R88" i="1"/>
  <c r="D95" i="1" l="1"/>
  <c r="R94" i="1"/>
  <c r="O94" i="1"/>
  <c r="L94" i="1"/>
  <c r="I94" i="1"/>
  <c r="E94" i="1"/>
  <c r="D94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<sst xmlns="http://schemas.openxmlformats.org/spreadsheetml/2006/main" count="240" uniqueCount="101">
  <si>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</si>
  <si>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</si>
  <si>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</si>
  <si>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</si>
  <si>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</si>
  <si>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</si>
  <si>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</si>
  <si>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</si>
  <si>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</si>
  <si>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</si>
  <si>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</si>
  <si>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</si>
  <si>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</si>
  <si>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</si>
  <si>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</si>
  <si>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</si>
  <si>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</si>
  <si>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</si>
  <si>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</si>
  <si>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</si>
  <si>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</si>
  <si>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</si>
  <si>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</si>
  <si>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</si>
  <si>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</si>
  <si>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</si>
  <si>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</si>
  <si>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</si>
  <si>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</si>
  <si>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</si>
  <si>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</si>
  <si>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</si>
  <si>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</si>
  <si>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</si>
  <si>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</si>
  <si>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</si>
  <si>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</si>
  <si>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</si>
  <si>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</si>
  <si>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</si>
  <si>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</si>
  <si>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</si>
  <si>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</si>
  <si>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</si>
  <si>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</si>
  <si>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</si>
  <si>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</si>
  <si>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</si>
  <si>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</si>
  <si>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</si>
  <si>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</si>
  <si>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</si>
  <si>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</si>
  <si>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</si>
  <si>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</si>
  <si>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</si>
  <si>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</si>
  <si>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</si>
  <si>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</si>
  <si>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</si>
  <si>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</si>
  <si>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</si>
  <si>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</si>
  <si>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</si>
  <si>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</si>
  <si>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</si>
  <si>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</si>
  <si>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</si>
  <si>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</si>
  <si>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</si>
  <si>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</si>
  <si>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</si>
  <si>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</si>
  <si>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</si>
  <si>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</si>
  <si>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</si>
  <si>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</si>
  <si>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</si>
  <si>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</si>
  <si>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</si>
  <si>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</si>
  <si>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</si>
  <si>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</si>
  <si>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</si>
  <si>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</si>
  <si>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</si>
  <si>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</si>
  <si>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</si>
  <si>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</si>
  <si>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</si>
  <si>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</si>
  <si>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</si>
  <si>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</si>
  <si>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</si>
  <si>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</si>
  <si>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</si>
  <si>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</si>
  <si>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</si>
  <si>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</si>
  <si>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109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1-5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</si>
  <si>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1-5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</si>
</sst>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8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  <font>
      <sz val="11"/>
      <color theme="1"/>
      <name val="Times New Roman"/>
      <family val="1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8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177" fontId="16" fillId="0" borderId="8" xfId="0" applyNumberFormat="1" applyFont="1" applyBorder="1" applyAlignment="1">
      <alignment vertical="center"/>
    </xf>
    <xf numFmtId="177" fontId="16" fillId="0" borderId="27" xfId="0" applyNumberFormat="1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178" fontId="16" fillId="0" borderId="21" xfId="0" applyNumberFormat="1" applyFont="1" applyBorder="1" applyAlignment="1">
      <alignment vertical="center"/>
    </xf>
    <xf numFmtId="177" fontId="16" fillId="0" borderId="10" xfId="0" applyNumberFormat="1" applyFont="1" applyBorder="1" applyAlignment="1">
      <alignment vertical="center"/>
    </xf>
    <xf numFmtId="177" fontId="17" fillId="0" borderId="31" xfId="0" applyNumberFormat="1" applyFont="1" applyBorder="1" applyAlignment="1">
      <alignment vertical="center"/>
    </xf>
    <xf numFmtId="177" fontId="16" fillId="0" borderId="31" xfId="0" applyNumberFormat="1" applyFont="1" applyBorder="1" applyAlignment="1">
      <alignment vertical="center"/>
    </xf>
    <xf numFmtId="178" fontId="16" fillId="0" borderId="22" xfId="0" applyNumberFormat="1" applyFont="1" applyBorder="1" applyAlignment="1">
      <alignment vertical="center"/>
    </xf>
    <xf numFmtId="176" fontId="16" fillId="0" borderId="8" xfId="0" applyNumberFormat="1" applyFont="1" applyBorder="1" applyAlignment="1">
      <alignment vertical="center"/>
    </xf>
    <xf numFmtId="176" fontId="16" fillId="0" borderId="0" xfId="0" applyNumberFormat="1" applyFont="1" applyBorder="1" applyAlignment="1">
      <alignment vertical="center"/>
    </xf>
    <xf numFmtId="176" fontId="16" fillId="0" borderId="27" xfId="0" applyNumberFormat="1" applyFont="1" applyBorder="1" applyAlignment="1">
      <alignment vertical="center"/>
    </xf>
    <xf numFmtId="176" fontId="16" fillId="0" borderId="28" xfId="0" applyNumberFormat="1" applyFont="1" applyBorder="1" applyAlignment="1">
      <alignment vertical="center"/>
    </xf>
    <xf numFmtId="178" fontId="16" fillId="0" borderId="30" xfId="0" applyNumberFormat="1" applyFont="1" applyBorder="1" applyAlignment="1">
      <alignment vertical="center"/>
    </xf>
    <xf numFmtId="178" fontId="1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8"/>
  <sheetViews>
    <sheetView showGridLines="0" tabSelected="1" topLeftCell="A7" zoomScale="118" zoomScaleNormal="118" workbookViewId="0">
      <selection activeCell="T77" sqref="T77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75" t="s">
        <v>2</v>
      </c>
      <c r="E3" s="75"/>
      <c r="F3" s="5" t="s">
        <v>3</v>
      </c>
      <c r="G3" s="75" t="s">
        <v>4</v>
      </c>
      <c r="H3" s="75"/>
      <c r="I3" s="75"/>
      <c r="J3" s="75"/>
      <c r="K3" s="75"/>
      <c r="L3" s="75"/>
      <c r="M3" s="76" t="s">
        <v>5</v>
      </c>
      <c r="N3" s="76"/>
      <c r="O3" s="76"/>
      <c r="P3" s="76"/>
      <c r="Q3" s="76"/>
      <c r="R3" s="7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7" t="s">
        <v>11</v>
      </c>
      <c r="I4" s="77"/>
      <c r="J4" s="12" t="s">
        <v>12</v>
      </c>
      <c r="K4" s="78" t="s">
        <v>11</v>
      </c>
      <c r="L4" s="78"/>
      <c r="M4" s="10" t="s">
        <v>10</v>
      </c>
      <c r="N4" s="79" t="s">
        <v>11</v>
      </c>
      <c r="O4" s="79"/>
      <c r="P4" s="12" t="s">
        <v>12</v>
      </c>
      <c r="Q4" s="80" t="s">
        <v>11</v>
      </c>
      <c r="R4" s="8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6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6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6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6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6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6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72" t="s">
        <v>99</v>
      </c>
      <c r="C94" s="72"/>
      <c r="D94" s="66">
        <f>M94/G94*100</f>
        <v>0.10487871488179619</v>
      </c>
      <c r="E94" s="67">
        <f>P94/J94*100</f>
        <v>0.318431811785228</v>
      </c>
      <c r="F94" s="57">
        <f>17+20+22+20+20</f>
        <v>99</v>
      </c>
      <c r="G94" s="58">
        <f>G88+G89+G90+G92+G93</f>
        <v>30032786</v>
      </c>
      <c r="H94" s="54"/>
      <c r="I94" s="61">
        <f>(G94-G95)/G95*100</f>
        <v>-16.399762244384945</v>
      </c>
      <c r="J94" s="62">
        <f>J88+J89+J90+J92+J93</f>
        <v>5567597</v>
      </c>
      <c r="K94" s="54"/>
      <c r="L94" s="61">
        <f>(J94-J95)/J95*100</f>
        <v>-11.046228313951575</v>
      </c>
      <c r="M94" s="58">
        <f>M88+M89+M90+M92+M93</f>
        <v>31498</v>
      </c>
      <c r="N94" s="54"/>
      <c r="O94" s="61">
        <f>(M94-M95)/M95*100</f>
        <v>-26.270452470681864</v>
      </c>
      <c r="P94" s="62">
        <f>P88+P89+P90+P92+P93</f>
        <v>17729</v>
      </c>
      <c r="Q94" s="54"/>
      <c r="R94" s="65">
        <f>(P94-P95)/P95*100</f>
        <v>-23.034512698068159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5" customHeight="1" thickBot="1" x14ac:dyDescent="0.3">
      <c r="A95" s="1"/>
      <c r="B95" s="73" t="s">
        <v>100</v>
      </c>
      <c r="C95" s="73"/>
      <c r="D95" s="68">
        <f>M95/G95*100</f>
        <v>0.11891956201324883</v>
      </c>
      <c r="E95" s="69">
        <f>P95/J95*100</f>
        <v>0.36803133035457225</v>
      </c>
      <c r="F95" s="60">
        <f>23+15+20+20+22</f>
        <v>100</v>
      </c>
      <c r="G95" s="59">
        <f>G72+G73+G74+G76+G77</f>
        <v>35924283</v>
      </c>
      <c r="H95" s="55"/>
      <c r="I95" s="70">
        <f>(G95-38709400)/38709400*100</f>
        <v>-7.1949371470495542</v>
      </c>
      <c r="J95" s="63">
        <f>J72+J73+J74+J76+J77</f>
        <v>6258978</v>
      </c>
      <c r="K95" s="55"/>
      <c r="L95" s="70">
        <f>(J95-6617773)/6617773*100</f>
        <v>-5.4216879303656986</v>
      </c>
      <c r="M95" s="59">
        <f>M72+M73+M74+M76+M77</f>
        <v>42721</v>
      </c>
      <c r="N95" s="55"/>
      <c r="O95" s="70">
        <f>(M95-57372)/57372*100</f>
        <v>-25.536847242557343</v>
      </c>
      <c r="P95" s="64">
        <f>P72+P73+P74+P76+P77</f>
        <v>23035</v>
      </c>
      <c r="Q95" s="55"/>
      <c r="R95" s="71">
        <f>(P95-32523)/32523*100</f>
        <v>-29.173200504258524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25">
      <c r="A96" s="1"/>
      <c r="B96" s="44"/>
      <c r="C96" s="44"/>
      <c r="D96" s="31"/>
      <c r="E96" s="31"/>
      <c r="F96" s="45"/>
      <c r="G96" s="46"/>
      <c r="H96" s="47"/>
      <c r="I96" s="47"/>
      <c r="J96" s="46"/>
      <c r="K96" s="47"/>
      <c r="L96" s="47"/>
      <c r="M96" s="46"/>
      <c r="N96" s="47"/>
      <c r="O96" s="47"/>
      <c r="P96" s="46"/>
      <c r="Q96" s="47"/>
      <c r="R96" s="4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25">
      <c r="A97" s="1"/>
      <c r="B97" s="48" t="s">
        <v>62</v>
      </c>
      <c r="C97" s="49" t="s">
        <v>63</v>
      </c>
      <c r="D97" s="50"/>
      <c r="E97" s="51"/>
      <c r="F97" s="51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3.5" customHeight="1" x14ac:dyDescent="0.25">
      <c r="A98" s="1"/>
      <c r="B98" s="48" t="s">
        <v>64</v>
      </c>
      <c r="C98" s="49" t="s">
        <v>65</v>
      </c>
      <c r="D98" s="50"/>
      <c r="E98" s="51"/>
      <c r="F98" s="51"/>
      <c r="G98" s="51"/>
      <c r="H98" s="51"/>
      <c r="I98" s="51"/>
      <c r="J98" s="53"/>
      <c r="K98" s="53"/>
      <c r="L98" s="53"/>
      <c r="M98" s="53"/>
      <c r="N98" s="53"/>
      <c r="O98" s="53"/>
      <c r="P98" s="53"/>
      <c r="Q98" s="53"/>
      <c r="R98" s="53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5.25" customHeight="1" x14ac:dyDescent="0.25">
      <c r="A99" s="1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25">
      <c r="A100" s="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5.2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8" customHeight="1" x14ac:dyDescent="0.25"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5.75" customHeight="1" x14ac:dyDescent="0.25"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5.75" customHeight="1" x14ac:dyDescent="0.25"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0.15" customHeight="1" x14ac:dyDescent="0.25"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5.75" customHeight="1" x14ac:dyDescent="0.25"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4" ht="7.15" customHeight="1" x14ac:dyDescent="0.25"/>
    <row r="115" ht="15.75" customHeight="1" x14ac:dyDescent="0.25"/>
    <row r="116" ht="17.649999999999999" customHeight="1" x14ac:dyDescent="0.25"/>
    <row r="117" ht="17.100000000000001" customHeight="1" x14ac:dyDescent="0.25"/>
    <row r="118" ht="7.7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8.65" customHeight="1" x14ac:dyDescent="0.25"/>
    <row r="123" ht="14.25" customHeight="1" x14ac:dyDescent="0.25"/>
    <row r="124" ht="16.5" customHeight="1" x14ac:dyDescent="0.25"/>
    <row r="125" ht="12.75" customHeight="1" x14ac:dyDescent="0.25"/>
    <row r="126" ht="11.1" customHeight="1" x14ac:dyDescent="0.25"/>
    <row r="127" ht="10.7" customHeight="1" x14ac:dyDescent="0.25"/>
    <row r="128" ht="14.1" customHeight="1" x14ac:dyDescent="0.25"/>
  </sheetData>
  <mergeCells count="10">
    <mergeCell ref="B94:C94"/>
    <mergeCell ref="B95:C95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2020-06-15T09:10:32Z</cp:lastPrinted>
  <dcterms:created xsi:type="dcterms:W3CDTF">1998-09-21T15:00:50Z</dcterms:created>
  <dcterms:modified xsi:type="dcterms:W3CDTF">2020-06-15T09:16:02Z</dcterms:modified>
  <dc:language>zh-TW</dc:language>
</cp:coreProperties>
</file>