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81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5" i="1" l="1"/>
  <c r="O95" i="1"/>
  <c r="L95" i="1"/>
  <c r="I95" i="1"/>
  <c r="P95" i="1" l="1"/>
  <c r="P94" i="1"/>
  <c r="M95" i="1"/>
  <c r="M94" i="1"/>
  <c r="J95" i="1"/>
  <c r="J94" i="1"/>
  <c r="G95" i="1"/>
  <c r="G94" i="1"/>
  <c r="F95" i="1"/>
  <c r="F94" i="1"/>
  <c r="R93" i="1"/>
  <c r="Q93" i="1"/>
  <c r="O93" i="1"/>
  <c r="N93" i="1"/>
  <c r="L93" i="1"/>
  <c r="K93" i="1"/>
  <c r="I93" i="1"/>
  <c r="H93" i="1"/>
  <c r="Q92" i="1" l="1"/>
  <c r="N92" i="1"/>
  <c r="K92" i="1"/>
  <c r="H92" i="1"/>
  <c r="R92" i="1"/>
  <c r="O92" i="1"/>
  <c r="L92" i="1"/>
  <c r="I92" i="1"/>
  <c r="R90" i="1" l="1"/>
  <c r="Q90" i="1"/>
  <c r="O90" i="1"/>
  <c r="N90" i="1"/>
  <c r="L90" i="1"/>
  <c r="K90" i="1"/>
  <c r="I90" i="1"/>
  <c r="H90" i="1"/>
  <c r="R89" i="1" l="1"/>
  <c r="Q89" i="1"/>
  <c r="O89" i="1"/>
  <c r="N89" i="1"/>
  <c r="L89" i="1"/>
  <c r="K89" i="1"/>
  <c r="I89" i="1"/>
  <c r="H89" i="1"/>
  <c r="E95" i="1" l="1"/>
  <c r="R88" i="1"/>
  <c r="D95" i="1" l="1"/>
  <c r="R94" i="1"/>
  <c r="O94" i="1"/>
  <c r="L94" i="1"/>
  <c r="I94" i="1"/>
  <c r="E94" i="1"/>
  <c r="D94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<sst xmlns="http://schemas.openxmlformats.org/spreadsheetml/2006/main" count="240" uniqueCount="101">
  <si>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</si>
  <si>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</si>
  <si>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</si>
  <si>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</si>
  <si>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</si>
  <si>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</si>
  <si>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</si>
  <si>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</si>
  <si>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</si>
  <si>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</si>
  <si>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</si>
  <si>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</si>
  <si>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</si>
  <si>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</si>
  <si>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</si>
  <si>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</si>
  <si>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</si>
  <si>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</si>
  <si>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</si>
  <si>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</si>
  <si>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</si>
  <si>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</si>
  <si>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</si>
  <si>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</si>
  <si>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</si>
  <si>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</si>
  <si>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</si>
  <si>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</si>
  <si>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</si>
  <si>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</si>
  <si>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</si>
  <si>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</si>
  <si>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</si>
  <si>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</si>
  <si>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</si>
  <si>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</si>
  <si>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</si>
  <si>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</si>
  <si>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</si>
  <si>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</si>
  <si>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</si>
  <si>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</si>
  <si>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</si>
  <si>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</si>
  <si>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</si>
  <si>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</si>
  <si>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</si>
  <si>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</si>
  <si>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</si>
  <si>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</si>
  <si>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</si>
  <si>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</si>
  <si>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</si>
  <si>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</si>
  <si>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</si>
  <si>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</si>
  <si>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</si>
  <si>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</si>
  <si>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</si>
  <si>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</si>
  <si>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</si>
  <si>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</si>
  <si>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</si>
  <si>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</si>
  <si>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</si>
  <si>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</si>
  <si>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</si>
  <si>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</si>
  <si>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</si>
  <si>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</si>
  <si>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</si>
  <si>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</si>
  <si>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</si>
  <si>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</si>
  <si>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</si>
  <si>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</si>
  <si>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</si>
  <si>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</si>
  <si>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</si>
  <si>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</si>
  <si>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</si>
  <si>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</si>
  <si>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</si>
  <si>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</si>
  <si>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</si>
  <si>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</si>
  <si>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9</t>
    </r>
    <r>
      <rPr>
        <sz val="11"/>
        <rFont val="標楷體"/>
        <family val="4"/>
        <charset val="136"/>
      </rPr>
      <t>月</t>
    </r>
    <phoneticPr fontId="13" type="noConversion"/>
  </si>
  <si>
    <r>
      <t>10</t>
    </r>
    <r>
      <rPr>
        <sz val="11"/>
        <rFont val="標楷體"/>
        <family val="4"/>
        <charset val="136"/>
      </rPr>
      <t>月</t>
    </r>
    <phoneticPr fontId="13" type="noConversion"/>
  </si>
  <si>
    <r>
      <t>11</t>
    </r>
    <r>
      <rPr>
        <sz val="11"/>
        <rFont val="標楷體"/>
        <family val="4"/>
        <charset val="136"/>
      </rPr>
      <t>月</t>
    </r>
    <phoneticPr fontId="13" type="noConversion"/>
  </si>
  <si>
    <r>
      <t>12</t>
    </r>
    <r>
      <rPr>
        <sz val="11"/>
        <rFont val="標楷體"/>
        <family val="4"/>
        <charset val="136"/>
      </rPr>
      <t>月</t>
    </r>
    <phoneticPr fontId="13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</si>
  <si>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</si>
  <si>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</si>
  <si>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</si>
  <si>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</si>
  <si>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</si>
  <si>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</si>
  <si>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</si>
  <si>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</si>
  <si>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</si>
  <si>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109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1-5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</si>
  <si>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1-5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</si>
</sst>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8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  <font>
      <sz val="11"/>
      <color theme="1"/>
      <name val="Times New Roman"/>
      <family val="1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8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177" fontId="16" fillId="0" borderId="8" xfId="0" applyNumberFormat="1" applyFont="1" applyBorder="1" applyAlignment="1">
      <alignment vertical="center"/>
    </xf>
    <xf numFmtId="177" fontId="16" fillId="0" borderId="27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78" fontId="16" fillId="0" borderId="21" xfId="0" applyNumberFormat="1" applyFont="1" applyBorder="1" applyAlignment="1">
      <alignment vertical="center"/>
    </xf>
    <xf numFmtId="177" fontId="16" fillId="0" borderId="10" xfId="0" applyNumberFormat="1" applyFont="1" applyBorder="1" applyAlignment="1">
      <alignment vertical="center"/>
    </xf>
    <xf numFmtId="177" fontId="17" fillId="0" borderId="31" xfId="0" applyNumberFormat="1" applyFont="1" applyBorder="1" applyAlignment="1">
      <alignment vertical="center"/>
    </xf>
    <xf numFmtId="177" fontId="16" fillId="0" borderId="31" xfId="0" applyNumberFormat="1" applyFont="1" applyBorder="1" applyAlignment="1">
      <alignment vertical="center"/>
    </xf>
    <xf numFmtId="178" fontId="16" fillId="0" borderId="22" xfId="0" applyNumberFormat="1" applyFont="1" applyBorder="1" applyAlignment="1">
      <alignment vertical="center"/>
    </xf>
    <xf numFmtId="176" fontId="16" fillId="0" borderId="8" xfId="0" applyNumberFormat="1" applyFont="1" applyBorder="1" applyAlignment="1">
      <alignment vertical="center"/>
    </xf>
    <xf numFmtId="176" fontId="16" fillId="0" borderId="0" xfId="0" applyNumberFormat="1" applyFont="1" applyBorder="1" applyAlignment="1">
      <alignment vertical="center"/>
    </xf>
    <xf numFmtId="176" fontId="16" fillId="0" borderId="27" xfId="0" applyNumberFormat="1" applyFont="1" applyBorder="1" applyAlignment="1">
      <alignment vertical="center"/>
    </xf>
    <xf numFmtId="176" fontId="16" fillId="0" borderId="28" xfId="0" applyNumberFormat="1" applyFont="1" applyBorder="1" applyAlignment="1">
      <alignment vertical="center"/>
    </xf>
    <xf numFmtId="178" fontId="16" fillId="0" borderId="30" xfId="0" applyNumberFormat="1" applyFont="1" applyBorder="1" applyAlignment="1">
      <alignment vertical="center"/>
    </xf>
    <xf numFmtId="178" fontId="16" fillId="0" borderId="32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8"/>
  <sheetViews>
    <sheetView showGridLines="0" tabSelected="1" topLeftCell="A7" zoomScale="118" zoomScaleNormal="118" workbookViewId="0">
      <selection activeCell="T77" sqref="T77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74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75" t="s">
        <v>2</v>
      </c>
      <c r="E3" s="75"/>
      <c r="F3" s="5" t="s">
        <v>3</v>
      </c>
      <c r="G3" s="75" t="s">
        <v>4</v>
      </c>
      <c r="H3" s="75"/>
      <c r="I3" s="75"/>
      <c r="J3" s="75"/>
      <c r="K3" s="75"/>
      <c r="L3" s="75"/>
      <c r="M3" s="76" t="s">
        <v>5</v>
      </c>
      <c r="N3" s="76"/>
      <c r="O3" s="76"/>
      <c r="P3" s="76"/>
      <c r="Q3" s="76"/>
      <c r="R3" s="7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7" t="s">
        <v>11</v>
      </c>
      <c r="I4" s="77"/>
      <c r="J4" s="12" t="s">
        <v>12</v>
      </c>
      <c r="K4" s="78" t="s">
        <v>11</v>
      </c>
      <c r="L4" s="78"/>
      <c r="M4" s="10" t="s">
        <v>10</v>
      </c>
      <c r="N4" s="79" t="s">
        <v>11</v>
      </c>
      <c r="O4" s="79"/>
      <c r="P4" s="12" t="s">
        <v>12</v>
      </c>
      <c r="Q4" s="80" t="s">
        <v>11</v>
      </c>
      <c r="R4" s="8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56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56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93</v>
      </c>
      <c r="C90" s="56"/>
      <c r="D90" s="23">
        <v>0.1</v>
      </c>
      <c r="E90" s="31">
        <v>0.34</v>
      </c>
      <c r="F90" s="34" t="s">
        <v>94</v>
      </c>
      <c r="G90" s="35">
        <v>7931625</v>
      </c>
      <c r="H90" s="36">
        <f>(G90-G89)/G89*100</f>
        <v>70.665474046195897</v>
      </c>
      <c r="I90" s="36">
        <f>(G90-G74)/G74*100</f>
        <v>13.943185172894548</v>
      </c>
      <c r="J90" s="37">
        <v>1382228</v>
      </c>
      <c r="K90" s="36">
        <f>(J90-J89)/J89*100</f>
        <v>42.963912220984504</v>
      </c>
      <c r="L90" s="36">
        <f>(J90-J74)/J74*100</f>
        <v>10.803836611340689</v>
      </c>
      <c r="M90" s="35">
        <v>8177</v>
      </c>
      <c r="N90" s="36">
        <f>(M90-M89)/M89*100</f>
        <v>74.83429548856104</v>
      </c>
      <c r="O90" s="36">
        <f>(M90-M74)/M74*100</f>
        <v>1.4642015138354634</v>
      </c>
      <c r="P90" s="37">
        <v>4658</v>
      </c>
      <c r="Q90" s="36">
        <f>(P90-P89)/P89*100</f>
        <v>69.381818181818176</v>
      </c>
      <c r="R90" s="39">
        <f>(P90-P74)/P74*100</f>
        <v>13.030817762678963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5.25" customHeight="1" x14ac:dyDescent="0.25">
      <c r="A91" s="1"/>
      <c r="B91" s="32"/>
      <c r="C91" s="56"/>
      <c r="D91" s="23"/>
      <c r="E91" s="31"/>
      <c r="F91" s="34"/>
      <c r="G91" s="35"/>
      <c r="H91" s="36"/>
      <c r="I91" s="36"/>
      <c r="J91" s="37"/>
      <c r="K91" s="36"/>
      <c r="L91" s="36"/>
      <c r="M91" s="35"/>
      <c r="N91" s="36"/>
      <c r="O91" s="36"/>
      <c r="P91" s="37"/>
      <c r="Q91" s="36"/>
      <c r="R91" s="39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" customHeight="1" x14ac:dyDescent="0.25">
      <c r="A92" s="1"/>
      <c r="B92" s="32" t="s">
        <v>95</v>
      </c>
      <c r="C92" s="56"/>
      <c r="D92" s="23">
        <v>0.12</v>
      </c>
      <c r="E92" s="31">
        <v>0.33</v>
      </c>
      <c r="F92" s="34" t="s">
        <v>96</v>
      </c>
      <c r="G92" s="35">
        <v>6046380</v>
      </c>
      <c r="H92" s="36">
        <f>(G92-G90)/G90*100</f>
        <v>-23.768710699257721</v>
      </c>
      <c r="I92" s="36">
        <f>(G92-G76)/G76*100</f>
        <v>-24.259898738115933</v>
      </c>
      <c r="J92" s="37">
        <v>1092826</v>
      </c>
      <c r="K92" s="36">
        <f>(J92-J90)/J90*100</f>
        <v>-20.937356210408122</v>
      </c>
      <c r="L92" s="36">
        <f>(J92-J76)/J76*100</f>
        <v>-14.843577108054445</v>
      </c>
      <c r="M92" s="35">
        <v>7224</v>
      </c>
      <c r="N92" s="36">
        <f>(M92-M90)/M90*100</f>
        <v>-11.654641066405773</v>
      </c>
      <c r="O92" s="36">
        <f>(M92-M76)/M76*100</f>
        <v>-26.941747572815533</v>
      </c>
      <c r="P92" s="37">
        <v>3635</v>
      </c>
      <c r="Q92" s="36">
        <f>(P92-P90)/P90*100</f>
        <v>-21.962215543151569</v>
      </c>
      <c r="R92" s="39">
        <f>(P92-P76)/P76*100</f>
        <v>-29.348882410106903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6.350000000000001" customHeight="1" x14ac:dyDescent="0.25">
      <c r="A93" s="1"/>
      <c r="B93" s="32" t="s">
        <v>97</v>
      </c>
      <c r="C93" s="56"/>
      <c r="D93" s="23">
        <v>0.1</v>
      </c>
      <c r="E93" s="31">
        <v>0.31</v>
      </c>
      <c r="F93" s="34" t="s">
        <v>98</v>
      </c>
      <c r="G93" s="35">
        <v>4719582</v>
      </c>
      <c r="H93" s="36">
        <f>(G93-G92)/G92*100</f>
        <v>-21.943675389241164</v>
      </c>
      <c r="I93" s="36">
        <f>(G93-G77)/G77*100</f>
        <v>-32.214174495880854</v>
      </c>
      <c r="J93" s="37">
        <v>988406</v>
      </c>
      <c r="K93" s="36">
        <f>(J93-J92)/J92*100</f>
        <v>-9.5550435293450207</v>
      </c>
      <c r="L93" s="36">
        <f>(J93-J77)/J77*100</f>
        <v>-22.565840963236234</v>
      </c>
      <c r="M93" s="35">
        <v>4933</v>
      </c>
      <c r="N93" s="36">
        <f>(M93-M92)/M92*100</f>
        <v>-31.71373200442968</v>
      </c>
      <c r="O93" s="36">
        <f>(M93-M77)/M77*100</f>
        <v>-43.220534069981589</v>
      </c>
      <c r="P93" s="37">
        <v>3076</v>
      </c>
      <c r="Q93" s="36">
        <f>(P93-P92)/P92*100</f>
        <v>-15.378266850068774</v>
      </c>
      <c r="R93" s="39">
        <f>(P93-P77)/P77*100</f>
        <v>-37.134682199059881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72" t="s">
        <v>99</v>
      </c>
      <c r="C94" s="72"/>
      <c r="D94" s="66">
        <f>M94/G94*100</f>
        <v>0.10487871488179619</v>
      </c>
      <c r="E94" s="67">
        <f>P94/J94*100</f>
        <v>0.318431811785228</v>
      </c>
      <c r="F94" s="57">
        <f>17+20+22+20+20</f>
        <v>99</v>
      </c>
      <c r="G94" s="58">
        <f>G88+G89+G90+G92+G93</f>
        <v>30032786</v>
      </c>
      <c r="H94" s="54"/>
      <c r="I94" s="61">
        <f>(G94-G95)/G95*100</f>
        <v>-16.399762244384945</v>
      </c>
      <c r="J94" s="62">
        <f>J88+J89+J90+J92+J93</f>
        <v>5567597</v>
      </c>
      <c r="K94" s="54"/>
      <c r="L94" s="61">
        <f>(J94-J95)/J95*100</f>
        <v>-11.046228313951575</v>
      </c>
      <c r="M94" s="58">
        <f>M88+M89+M90+M92+M93</f>
        <v>31498</v>
      </c>
      <c r="N94" s="54"/>
      <c r="O94" s="61">
        <f>(M94-M95)/M95*100</f>
        <v>-26.270452470681864</v>
      </c>
      <c r="P94" s="62">
        <f>P88+P89+P90+P92+P93</f>
        <v>17729</v>
      </c>
      <c r="Q94" s="54"/>
      <c r="R94" s="65">
        <f>(P94-P95)/P95*100</f>
        <v>-23.034512698068159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5" customHeight="1" thickBot="1" x14ac:dyDescent="0.3">
      <c r="A95" s="1"/>
      <c r="B95" s="73" t="s">
        <v>100</v>
      </c>
      <c r="C95" s="73"/>
      <c r="D95" s="68">
        <f>M95/G95*100</f>
        <v>0.11891956201324883</v>
      </c>
      <c r="E95" s="69">
        <f>P95/J95*100</f>
        <v>0.36803133035457225</v>
      </c>
      <c r="F95" s="60">
        <f>23+15+20+20+22</f>
        <v>100</v>
      </c>
      <c r="G95" s="59">
        <f>G72+G73+G74+G76+G77</f>
        <v>35924283</v>
      </c>
      <c r="H95" s="55"/>
      <c r="I95" s="70">
        <f>(G95-38709400)/38709400*100</f>
        <v>-7.1949371470495542</v>
      </c>
      <c r="J95" s="63">
        <f>J72+J73+J74+J76+J77</f>
        <v>6258978</v>
      </c>
      <c r="K95" s="55"/>
      <c r="L95" s="70">
        <f>(J95-6617773)/6617773*100</f>
        <v>-5.4216879303656986</v>
      </c>
      <c r="M95" s="59">
        <f>M72+M73+M74+M76+M77</f>
        <v>42721</v>
      </c>
      <c r="N95" s="55"/>
      <c r="O95" s="70">
        <f>(M95-57372)/57372*100</f>
        <v>-25.536847242557343</v>
      </c>
      <c r="P95" s="64">
        <f>P72+P73+P74+P76+P77</f>
        <v>23035</v>
      </c>
      <c r="Q95" s="55"/>
      <c r="R95" s="71">
        <f>(P95-32523)/32523*100</f>
        <v>-29.173200504258524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3.5" customHeight="1" x14ac:dyDescent="0.25">
      <c r="A96" s="1"/>
      <c r="B96" s="44"/>
      <c r="C96" s="44"/>
      <c r="D96" s="31"/>
      <c r="E96" s="31"/>
      <c r="F96" s="45"/>
      <c r="G96" s="46"/>
      <c r="H96" s="47"/>
      <c r="I96" s="47"/>
      <c r="J96" s="46"/>
      <c r="K96" s="47"/>
      <c r="L96" s="47"/>
      <c r="M96" s="46"/>
      <c r="N96" s="47"/>
      <c r="O96" s="47"/>
      <c r="P96" s="46"/>
      <c r="Q96" s="47"/>
      <c r="R96" s="4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3.5" customHeight="1" x14ac:dyDescent="0.25">
      <c r="A97" s="1"/>
      <c r="B97" s="48" t="s">
        <v>62</v>
      </c>
      <c r="C97" s="49" t="s">
        <v>63</v>
      </c>
      <c r="D97" s="50"/>
      <c r="E97" s="51"/>
      <c r="F97" s="51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3.5" customHeight="1" x14ac:dyDescent="0.25">
      <c r="A98" s="1"/>
      <c r="B98" s="48" t="s">
        <v>64</v>
      </c>
      <c r="C98" s="49" t="s">
        <v>65</v>
      </c>
      <c r="D98" s="50"/>
      <c r="E98" s="51"/>
      <c r="F98" s="51"/>
      <c r="G98" s="51"/>
      <c r="H98" s="51"/>
      <c r="I98" s="51"/>
      <c r="J98" s="53"/>
      <c r="K98" s="53"/>
      <c r="L98" s="53"/>
      <c r="M98" s="53"/>
      <c r="N98" s="53"/>
      <c r="O98" s="53"/>
      <c r="P98" s="53"/>
      <c r="Q98" s="53"/>
      <c r="R98" s="53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5.25" customHeight="1" x14ac:dyDescent="0.25">
      <c r="A99" s="1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3.5" customHeight="1" x14ac:dyDescent="0.25">
      <c r="A100" s="1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3.5" customHeight="1" x14ac:dyDescent="0.25">
      <c r="A101" s="1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3.5" customHeight="1" x14ac:dyDescent="0.25">
      <c r="A102" s="1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5.25" customHeight="1" x14ac:dyDescent="0.25">
      <c r="A103" s="1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3.5" customHeight="1" x14ac:dyDescent="0.25">
      <c r="A104" s="1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3.5" customHeight="1" x14ac:dyDescent="0.25">
      <c r="A105" s="1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3.5" customHeight="1" x14ac:dyDescent="0.25">
      <c r="A106" s="1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8" customHeight="1" x14ac:dyDescent="0.25"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5.75" customHeight="1" x14ac:dyDescent="0.25"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5.75" customHeight="1" x14ac:dyDescent="0.25"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0.15" customHeight="1" x14ac:dyDescent="0.25"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5.75" customHeight="1" x14ac:dyDescent="0.25"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4" ht="7.15" customHeight="1" x14ac:dyDescent="0.25"/>
    <row r="115" ht="15.75" customHeight="1" x14ac:dyDescent="0.25"/>
    <row r="116" ht="17.649999999999999" customHeight="1" x14ac:dyDescent="0.25"/>
    <row r="117" ht="17.100000000000001" customHeight="1" x14ac:dyDescent="0.25"/>
    <row r="118" ht="7.7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8.65" customHeight="1" x14ac:dyDescent="0.25"/>
    <row r="123" ht="14.25" customHeight="1" x14ac:dyDescent="0.25"/>
    <row r="124" ht="16.5" customHeight="1" x14ac:dyDescent="0.25"/>
    <row r="125" ht="12.75" customHeight="1" x14ac:dyDescent="0.25"/>
    <row r="126" ht="11.1" customHeight="1" x14ac:dyDescent="0.25"/>
    <row r="127" ht="10.7" customHeight="1" x14ac:dyDescent="0.25"/>
    <row r="128" ht="14.1" customHeight="1" x14ac:dyDescent="0.25"/>
  </sheetData>
  <mergeCells count="10">
    <mergeCell ref="B94:C94"/>
    <mergeCell ref="B95:C95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2020-06-15T09:10:32Z</cp:lastPrinted>
  <dcterms:created xsi:type="dcterms:W3CDTF">1998-09-21T15:00:50Z</dcterms:created>
  <dcterms:modified xsi:type="dcterms:W3CDTF">2020-06-15T09:16:02Z</dcterms:modified>
  <dc:language>zh-TW</dc:language>
</cp:coreProperties>
</file>